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C:\Users\fakhar.iqbal\Desktop\"/>
    </mc:Choice>
  </mc:AlternateContent>
  <bookViews>
    <workbookView xWindow="0" yWindow="0" windowWidth="20490" windowHeight="6930" activeTab="7"/>
  </bookViews>
  <sheets>
    <sheet name="BLDG-1" sheetId="6" r:id="rId1"/>
    <sheet name="BLDG- 2" sheetId="7" r:id="rId2"/>
    <sheet name="BLDG - 3" sheetId="8" r:id="rId3"/>
    <sheet name="BLDG - 4" sheetId="9" r:id="rId4"/>
    <sheet name="6 BR VILLAS" sheetId="1" r:id="rId5"/>
    <sheet name="5 BR VILLAS" sheetId="3" r:id="rId6"/>
    <sheet name="4 BR VILLAS" sheetId="2" r:id="rId7"/>
    <sheet name="TOWNHOUSES" sheetId="5" r:id="rId8"/>
  </sheets>
  <externalReferences>
    <externalReference r:id="rId9"/>
    <externalReference r:id="rId10"/>
    <externalReference r:id="rId11"/>
  </externalReferences>
  <definedNames>
    <definedName name="_xlnm._FilterDatabase" localSheetId="2" hidden="1">'BLDG - 3'!$A$1:$WVN$70</definedName>
    <definedName name="_xlnm._FilterDatabase" localSheetId="3" hidden="1">'BLDG - 4'!$A$2:$T$40</definedName>
    <definedName name="_xlnm._FilterDatabase" localSheetId="1" hidden="1">'BLDG- 2'!$A$2:$Y$123</definedName>
    <definedName name="_xlnm._FilterDatabase" localSheetId="0" hidden="1">'BLDG-1'!$A$2:$X$30</definedName>
    <definedName name="_xlnm._FilterDatabase" localSheetId="7" hidden="1">TOWNHOUSES!$A$2:$V$24</definedName>
    <definedName name="_xlnm.Print_Area" localSheetId="2">'BLDG - 3'!$A$1:$O$70</definedName>
    <definedName name="_xlnm.Print_Area" localSheetId="3">'BLDG - 4'!$A$1:$T$40</definedName>
    <definedName name="_xlnm.Print_Area" localSheetId="1">'BLDG- 2'!$A$1:$Z$124</definedName>
    <definedName name="_xlnm.Print_Area" localSheetId="0">'BLDG-1'!$A$1:$X$30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9" l="1"/>
  <c r="A12" i="9"/>
  <c r="A14" i="9"/>
  <c r="A16" i="9"/>
  <c r="A18" i="9"/>
  <c r="A20" i="9"/>
  <c r="A22" i="9"/>
  <c r="A24" i="9"/>
  <c r="A26" i="9"/>
  <c r="A28" i="9"/>
  <c r="A30" i="9"/>
  <c r="A32" i="9"/>
  <c r="A34" i="9"/>
  <c r="A36" i="9"/>
  <c r="A38" i="9"/>
  <c r="A40" i="9"/>
  <c r="BK2" i="8" l="1"/>
  <c r="BK3" i="8"/>
  <c r="BK4" i="8"/>
  <c r="A5" i="8"/>
  <c r="A6" i="8"/>
  <c r="A7" i="8" s="1"/>
  <c r="A8" i="8" s="1"/>
  <c r="A9" i="8" s="1"/>
  <c r="BK6" i="8"/>
  <c r="BK7" i="8"/>
  <c r="BK8" i="8"/>
  <c r="A11" i="8"/>
  <c r="A12" i="8"/>
  <c r="A13" i="8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5" i="8"/>
  <c r="A56" i="8"/>
  <c r="A57" i="8"/>
  <c r="A58" i="8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G3" i="7" l="1"/>
  <c r="H3" i="7"/>
  <c r="I3" i="7"/>
  <c r="J3" i="7"/>
  <c r="L3" i="7"/>
  <c r="N3" i="7"/>
  <c r="O3" i="7"/>
  <c r="P3" i="7"/>
  <c r="R3" i="7" s="1"/>
  <c r="U3" i="7"/>
  <c r="G4" i="7"/>
  <c r="H4" i="7"/>
  <c r="I4" i="7"/>
  <c r="J4" i="7"/>
  <c r="L4" i="7"/>
  <c r="N4" i="7"/>
  <c r="O4" i="7"/>
  <c r="P4" i="7"/>
  <c r="R4" i="7"/>
  <c r="U4" i="7"/>
  <c r="G5" i="7"/>
  <c r="H5" i="7"/>
  <c r="I5" i="7"/>
  <c r="J5" i="7"/>
  <c r="L5" i="7"/>
  <c r="N5" i="7"/>
  <c r="O5" i="7"/>
  <c r="P5" i="7"/>
  <c r="R5" i="7" s="1"/>
  <c r="U5" i="7"/>
  <c r="G6" i="7"/>
  <c r="H6" i="7"/>
  <c r="I6" i="7"/>
  <c r="J6" i="7"/>
  <c r="L6" i="7"/>
  <c r="N6" i="7"/>
  <c r="O6" i="7"/>
  <c r="P6" i="7"/>
  <c r="R6" i="7"/>
  <c r="U6" i="7"/>
  <c r="G7" i="7"/>
  <c r="H7" i="7"/>
  <c r="I7" i="7"/>
  <c r="J7" i="7"/>
  <c r="L7" i="7"/>
  <c r="N7" i="7"/>
  <c r="O7" i="7"/>
  <c r="P7" i="7"/>
  <c r="R7" i="7" s="1"/>
  <c r="U7" i="7"/>
  <c r="G8" i="7"/>
  <c r="H8" i="7"/>
  <c r="I8" i="7"/>
  <c r="J8" i="7"/>
  <c r="L8" i="7"/>
  <c r="N8" i="7"/>
  <c r="O8" i="7"/>
  <c r="P8" i="7"/>
  <c r="R8" i="7"/>
  <c r="U8" i="7"/>
  <c r="G9" i="7"/>
  <c r="H9" i="7"/>
  <c r="I9" i="7"/>
  <c r="J9" i="7"/>
  <c r="L9" i="7"/>
  <c r="N9" i="7"/>
  <c r="O9" i="7"/>
  <c r="P9" i="7"/>
  <c r="R9" i="7" s="1"/>
  <c r="U9" i="7"/>
  <c r="G10" i="7"/>
  <c r="H10" i="7"/>
  <c r="I10" i="7"/>
  <c r="J10" i="7"/>
  <c r="L10" i="7"/>
  <c r="N10" i="7"/>
  <c r="O10" i="7"/>
  <c r="P10" i="7"/>
  <c r="R10" i="7"/>
  <c r="U10" i="7"/>
  <c r="G11" i="7"/>
  <c r="H11" i="7"/>
  <c r="I11" i="7"/>
  <c r="J11" i="7"/>
  <c r="L11" i="7"/>
  <c r="N11" i="7"/>
  <c r="O11" i="7"/>
  <c r="P11" i="7"/>
  <c r="R11" i="7" s="1"/>
  <c r="U11" i="7"/>
  <c r="G12" i="7"/>
  <c r="H12" i="7"/>
  <c r="I12" i="7"/>
  <c r="J12" i="7"/>
  <c r="L12" i="7"/>
  <c r="N12" i="7"/>
  <c r="O12" i="7"/>
  <c r="P12" i="7"/>
  <c r="R12" i="7"/>
  <c r="U12" i="7"/>
  <c r="G13" i="7"/>
  <c r="H13" i="7"/>
  <c r="I13" i="7"/>
  <c r="J13" i="7"/>
  <c r="L13" i="7"/>
  <c r="N13" i="7"/>
  <c r="O13" i="7"/>
  <c r="P13" i="7"/>
  <c r="R13" i="7" s="1"/>
  <c r="U13" i="7"/>
  <c r="G14" i="7"/>
  <c r="H14" i="7"/>
  <c r="I14" i="7"/>
  <c r="J14" i="7"/>
  <c r="L14" i="7"/>
  <c r="N14" i="7"/>
  <c r="O14" i="7"/>
  <c r="P14" i="7"/>
  <c r="R14" i="7"/>
  <c r="U14" i="7"/>
  <c r="G15" i="7"/>
  <c r="H15" i="7"/>
  <c r="I15" i="7"/>
  <c r="J15" i="7"/>
  <c r="L15" i="7"/>
  <c r="N15" i="7"/>
  <c r="O15" i="7"/>
  <c r="P15" i="7"/>
  <c r="R15" i="7" s="1"/>
  <c r="U15" i="7"/>
  <c r="G16" i="7"/>
  <c r="H16" i="7"/>
  <c r="I16" i="7"/>
  <c r="J16" i="7"/>
  <c r="L16" i="7"/>
  <c r="N16" i="7"/>
  <c r="O16" i="7"/>
  <c r="P16" i="7"/>
  <c r="R16" i="7"/>
  <c r="U16" i="7"/>
  <c r="G17" i="7"/>
  <c r="H17" i="7"/>
  <c r="I17" i="7"/>
  <c r="J17" i="7"/>
  <c r="L17" i="7"/>
  <c r="N17" i="7"/>
  <c r="O17" i="7"/>
  <c r="P17" i="7"/>
  <c r="R17" i="7" s="1"/>
  <c r="U17" i="7"/>
  <c r="G18" i="7"/>
  <c r="H18" i="7"/>
  <c r="I18" i="7"/>
  <c r="J18" i="7"/>
  <c r="L18" i="7"/>
  <c r="N18" i="7"/>
  <c r="O18" i="7"/>
  <c r="P18" i="7"/>
  <c r="R18" i="7"/>
  <c r="U18" i="7"/>
  <c r="G19" i="7"/>
  <c r="H19" i="7"/>
  <c r="I19" i="7"/>
  <c r="J19" i="7"/>
  <c r="L19" i="7"/>
  <c r="N19" i="7"/>
  <c r="O19" i="7"/>
  <c r="P19" i="7"/>
  <c r="R19" i="7" s="1"/>
  <c r="U19" i="7"/>
  <c r="G20" i="7"/>
  <c r="H20" i="7"/>
  <c r="I20" i="7"/>
  <c r="J20" i="7"/>
  <c r="L20" i="7"/>
  <c r="N20" i="7"/>
  <c r="O20" i="7"/>
  <c r="P20" i="7"/>
  <c r="R20" i="7"/>
  <c r="U20" i="7"/>
  <c r="G21" i="7"/>
  <c r="H21" i="7"/>
  <c r="I21" i="7"/>
  <c r="J21" i="7"/>
  <c r="L21" i="7"/>
  <c r="N21" i="7"/>
  <c r="O21" i="7"/>
  <c r="P21" i="7"/>
  <c r="R21" i="7" s="1"/>
  <c r="U21" i="7"/>
  <c r="G22" i="7"/>
  <c r="H22" i="7"/>
  <c r="I22" i="7"/>
  <c r="J22" i="7"/>
  <c r="L22" i="7"/>
  <c r="N22" i="7"/>
  <c r="O22" i="7"/>
  <c r="P22" i="7"/>
  <c r="R22" i="7"/>
  <c r="U22" i="7"/>
  <c r="G23" i="7"/>
  <c r="H23" i="7"/>
  <c r="I23" i="7"/>
  <c r="J23" i="7"/>
  <c r="L23" i="7"/>
  <c r="N23" i="7"/>
  <c r="O23" i="7"/>
  <c r="P23" i="7"/>
  <c r="R23" i="7" s="1"/>
  <c r="U23" i="7"/>
  <c r="G24" i="7"/>
  <c r="H24" i="7"/>
  <c r="I24" i="7"/>
  <c r="J24" i="7"/>
  <c r="L24" i="7"/>
  <c r="N24" i="7"/>
  <c r="O24" i="7"/>
  <c r="P24" i="7"/>
  <c r="R24" i="7"/>
  <c r="U24" i="7"/>
  <c r="G25" i="7"/>
  <c r="H25" i="7"/>
  <c r="I25" i="7"/>
  <c r="J25" i="7"/>
  <c r="L25" i="7"/>
  <c r="N25" i="7"/>
  <c r="O25" i="7"/>
  <c r="P25" i="7"/>
  <c r="R25" i="7" s="1"/>
  <c r="U25" i="7"/>
  <c r="G26" i="7"/>
  <c r="H26" i="7"/>
  <c r="I26" i="7"/>
  <c r="J26" i="7"/>
  <c r="L26" i="7"/>
  <c r="N26" i="7"/>
  <c r="O26" i="7"/>
  <c r="P26" i="7"/>
  <c r="R26" i="7"/>
  <c r="U26" i="7"/>
  <c r="G27" i="7"/>
  <c r="H27" i="7"/>
  <c r="I27" i="7"/>
  <c r="J27" i="7"/>
  <c r="L27" i="7"/>
  <c r="N27" i="7"/>
  <c r="O27" i="7"/>
  <c r="P27" i="7"/>
  <c r="R27" i="7" s="1"/>
  <c r="U27" i="7"/>
  <c r="G28" i="7"/>
  <c r="H28" i="7"/>
  <c r="I28" i="7"/>
  <c r="J28" i="7"/>
  <c r="L28" i="7"/>
  <c r="N28" i="7"/>
  <c r="O28" i="7"/>
  <c r="P28" i="7"/>
  <c r="R28" i="7"/>
  <c r="U28" i="7"/>
  <c r="G29" i="7"/>
  <c r="H29" i="7"/>
  <c r="I29" i="7"/>
  <c r="J29" i="7"/>
  <c r="L29" i="7"/>
  <c r="N29" i="7"/>
  <c r="O29" i="7"/>
  <c r="P29" i="7"/>
  <c r="R29" i="7" s="1"/>
  <c r="U29" i="7"/>
  <c r="G30" i="7"/>
  <c r="H30" i="7"/>
  <c r="I30" i="7"/>
  <c r="J30" i="7"/>
  <c r="L30" i="7"/>
  <c r="N30" i="7"/>
  <c r="O30" i="7"/>
  <c r="P30" i="7"/>
  <c r="R30" i="7"/>
  <c r="U30" i="7"/>
  <c r="G31" i="7"/>
  <c r="H31" i="7"/>
  <c r="I31" i="7"/>
  <c r="J31" i="7"/>
  <c r="L31" i="7"/>
  <c r="N31" i="7"/>
  <c r="O31" i="7"/>
  <c r="P31" i="7"/>
  <c r="R31" i="7" s="1"/>
  <c r="U31" i="7"/>
  <c r="G32" i="7"/>
  <c r="H32" i="7"/>
  <c r="I32" i="7"/>
  <c r="J32" i="7"/>
  <c r="L32" i="7"/>
  <c r="N32" i="7"/>
  <c r="O32" i="7"/>
  <c r="P32" i="7"/>
  <c r="R32" i="7"/>
  <c r="U32" i="7"/>
  <c r="G33" i="7"/>
  <c r="H33" i="7"/>
  <c r="I33" i="7"/>
  <c r="J33" i="7"/>
  <c r="L33" i="7"/>
  <c r="N33" i="7"/>
  <c r="O33" i="7"/>
  <c r="P33" i="7"/>
  <c r="R33" i="7" s="1"/>
  <c r="U33" i="7"/>
  <c r="G34" i="7"/>
  <c r="H34" i="7"/>
  <c r="I34" i="7"/>
  <c r="J34" i="7"/>
  <c r="L34" i="7"/>
  <c r="N34" i="7"/>
  <c r="O34" i="7"/>
  <c r="P34" i="7"/>
  <c r="R34" i="7"/>
  <c r="U34" i="7"/>
  <c r="G35" i="7"/>
  <c r="H35" i="7"/>
  <c r="I35" i="7"/>
  <c r="J35" i="7"/>
  <c r="L35" i="7"/>
  <c r="N35" i="7"/>
  <c r="O35" i="7"/>
  <c r="P35" i="7"/>
  <c r="R35" i="7" s="1"/>
  <c r="U35" i="7"/>
  <c r="G36" i="7"/>
  <c r="H36" i="7"/>
  <c r="I36" i="7"/>
  <c r="J36" i="7"/>
  <c r="L36" i="7"/>
  <c r="N36" i="7"/>
  <c r="O36" i="7"/>
  <c r="P36" i="7"/>
  <c r="R36" i="7"/>
  <c r="U36" i="7"/>
  <c r="G37" i="7"/>
  <c r="H37" i="7"/>
  <c r="I37" i="7"/>
  <c r="J37" i="7"/>
  <c r="L37" i="7"/>
  <c r="N37" i="7"/>
  <c r="O37" i="7"/>
  <c r="P37" i="7"/>
  <c r="R37" i="7" s="1"/>
  <c r="U37" i="7"/>
  <c r="G38" i="7"/>
  <c r="H38" i="7"/>
  <c r="I38" i="7"/>
  <c r="J38" i="7"/>
  <c r="L38" i="7"/>
  <c r="N38" i="7"/>
  <c r="O38" i="7"/>
  <c r="P38" i="7"/>
  <c r="R38" i="7"/>
  <c r="U38" i="7"/>
  <c r="G39" i="7"/>
  <c r="H39" i="7"/>
  <c r="I39" i="7"/>
  <c r="J39" i="7"/>
  <c r="L39" i="7"/>
  <c r="N39" i="7"/>
  <c r="O39" i="7"/>
  <c r="P39" i="7"/>
  <c r="R39" i="7" s="1"/>
  <c r="U39" i="7"/>
  <c r="G40" i="7"/>
  <c r="H40" i="7"/>
  <c r="I40" i="7"/>
  <c r="J40" i="7"/>
  <c r="L40" i="7"/>
  <c r="N40" i="7"/>
  <c r="O40" i="7"/>
  <c r="P40" i="7"/>
  <c r="R40" i="7"/>
  <c r="U40" i="7"/>
  <c r="G41" i="7"/>
  <c r="H41" i="7"/>
  <c r="I41" i="7"/>
  <c r="J41" i="7"/>
  <c r="L41" i="7"/>
  <c r="N41" i="7"/>
  <c r="O41" i="7"/>
  <c r="P41" i="7"/>
  <c r="R41" i="7" s="1"/>
  <c r="U41" i="7"/>
  <c r="G42" i="7"/>
  <c r="H42" i="7"/>
  <c r="I42" i="7"/>
  <c r="J42" i="7"/>
  <c r="L42" i="7"/>
  <c r="N42" i="7"/>
  <c r="O42" i="7"/>
  <c r="P42" i="7"/>
  <c r="R42" i="7"/>
  <c r="U42" i="7"/>
  <c r="G43" i="7"/>
  <c r="H43" i="7"/>
  <c r="I43" i="7"/>
  <c r="J43" i="7"/>
  <c r="L43" i="7"/>
  <c r="N43" i="7"/>
  <c r="O43" i="7"/>
  <c r="P43" i="7"/>
  <c r="R43" i="7" s="1"/>
  <c r="U43" i="7"/>
  <c r="G44" i="7"/>
  <c r="H44" i="7"/>
  <c r="I44" i="7"/>
  <c r="J44" i="7"/>
  <c r="L44" i="7"/>
  <c r="N44" i="7"/>
  <c r="O44" i="7"/>
  <c r="P44" i="7"/>
  <c r="R44" i="7"/>
  <c r="U44" i="7"/>
  <c r="G45" i="7"/>
  <c r="H45" i="7"/>
  <c r="I45" i="7"/>
  <c r="J45" i="7"/>
  <c r="L45" i="7"/>
  <c r="N45" i="7"/>
  <c r="O45" i="7"/>
  <c r="P45" i="7"/>
  <c r="R45" i="7" s="1"/>
  <c r="U45" i="7"/>
  <c r="G46" i="7"/>
  <c r="H46" i="7"/>
  <c r="I46" i="7"/>
  <c r="J46" i="7"/>
  <c r="L46" i="7"/>
  <c r="N46" i="7"/>
  <c r="O46" i="7"/>
  <c r="P46" i="7"/>
  <c r="R46" i="7"/>
  <c r="U46" i="7"/>
  <c r="G47" i="7"/>
  <c r="H47" i="7"/>
  <c r="I47" i="7"/>
  <c r="J47" i="7"/>
  <c r="L47" i="7"/>
  <c r="N47" i="7"/>
  <c r="O47" i="7"/>
  <c r="P47" i="7"/>
  <c r="R47" i="7" s="1"/>
  <c r="U47" i="7"/>
  <c r="G48" i="7"/>
  <c r="H48" i="7"/>
  <c r="I48" i="7"/>
  <c r="J48" i="7"/>
  <c r="L48" i="7"/>
  <c r="N48" i="7"/>
  <c r="O48" i="7"/>
  <c r="P48" i="7"/>
  <c r="R48" i="7"/>
  <c r="U48" i="7"/>
  <c r="G49" i="7"/>
  <c r="H49" i="7"/>
  <c r="I49" i="7"/>
  <c r="J49" i="7"/>
  <c r="L49" i="7"/>
  <c r="N49" i="7"/>
  <c r="O49" i="7"/>
  <c r="P49" i="7"/>
  <c r="R49" i="7" s="1"/>
  <c r="U49" i="7"/>
  <c r="G50" i="7"/>
  <c r="H50" i="7"/>
  <c r="I50" i="7"/>
  <c r="J50" i="7"/>
  <c r="L50" i="7"/>
  <c r="N50" i="7"/>
  <c r="O50" i="7"/>
  <c r="P50" i="7"/>
  <c r="R50" i="7"/>
  <c r="U50" i="7"/>
  <c r="G51" i="7"/>
  <c r="H51" i="7"/>
  <c r="I51" i="7"/>
  <c r="J51" i="7"/>
  <c r="L51" i="7"/>
  <c r="N51" i="7"/>
  <c r="O51" i="7"/>
  <c r="P51" i="7"/>
  <c r="R51" i="7" s="1"/>
  <c r="U51" i="7"/>
  <c r="G52" i="7"/>
  <c r="H52" i="7"/>
  <c r="I52" i="7"/>
  <c r="J52" i="7"/>
  <c r="L52" i="7"/>
  <c r="N52" i="7"/>
  <c r="O52" i="7"/>
  <c r="P52" i="7"/>
  <c r="R52" i="7"/>
  <c r="U52" i="7"/>
  <c r="G53" i="7"/>
  <c r="H53" i="7"/>
  <c r="I53" i="7"/>
  <c r="J53" i="7"/>
  <c r="L53" i="7"/>
  <c r="N53" i="7"/>
  <c r="O53" i="7"/>
  <c r="P53" i="7"/>
  <c r="R53" i="7" s="1"/>
  <c r="U53" i="7"/>
  <c r="G54" i="7"/>
  <c r="H54" i="7"/>
  <c r="I54" i="7"/>
  <c r="J54" i="7"/>
  <c r="L54" i="7"/>
  <c r="N54" i="7"/>
  <c r="O54" i="7"/>
  <c r="P54" i="7"/>
  <c r="R54" i="7"/>
  <c r="U54" i="7"/>
  <c r="G55" i="7"/>
  <c r="H55" i="7"/>
  <c r="I55" i="7"/>
  <c r="J55" i="7"/>
  <c r="L55" i="7"/>
  <c r="N55" i="7"/>
  <c r="O55" i="7"/>
  <c r="P55" i="7"/>
  <c r="R55" i="7" s="1"/>
  <c r="U55" i="7"/>
  <c r="G56" i="7"/>
  <c r="H56" i="7"/>
  <c r="I56" i="7"/>
  <c r="J56" i="7"/>
  <c r="L56" i="7"/>
  <c r="N56" i="7"/>
  <c r="O56" i="7"/>
  <c r="P56" i="7" s="1"/>
  <c r="R56" i="7"/>
  <c r="U56" i="7"/>
  <c r="G57" i="7"/>
  <c r="H57" i="7"/>
  <c r="I57" i="7"/>
  <c r="J57" i="7"/>
  <c r="L57" i="7"/>
  <c r="N57" i="7"/>
  <c r="O57" i="7"/>
  <c r="P57" i="7"/>
  <c r="R57" i="7" s="1"/>
  <c r="U57" i="7"/>
  <c r="G58" i="7"/>
  <c r="H58" i="7"/>
  <c r="I58" i="7"/>
  <c r="J58" i="7" s="1"/>
  <c r="L58" i="7"/>
  <c r="N58" i="7"/>
  <c r="O58" i="7"/>
  <c r="P58" i="7" s="1"/>
  <c r="R58" i="7" s="1"/>
  <c r="U58" i="7"/>
  <c r="G59" i="7"/>
  <c r="H59" i="7"/>
  <c r="I59" i="7"/>
  <c r="J59" i="7"/>
  <c r="L59" i="7"/>
  <c r="N59" i="7"/>
  <c r="O59" i="7"/>
  <c r="P59" i="7"/>
  <c r="R59" i="7" s="1"/>
  <c r="U59" i="7"/>
  <c r="G60" i="7"/>
  <c r="H60" i="7"/>
  <c r="I60" i="7"/>
  <c r="J60" i="7" s="1"/>
  <c r="L60" i="7"/>
  <c r="N60" i="7"/>
  <c r="U60" i="7"/>
  <c r="G61" i="7"/>
  <c r="H61" i="7"/>
  <c r="I61" i="7"/>
  <c r="J61" i="7"/>
  <c r="L61" i="7"/>
  <c r="N61" i="7"/>
  <c r="O61" i="7"/>
  <c r="P61" i="7"/>
  <c r="R61" i="7" s="1"/>
  <c r="U61" i="7"/>
  <c r="G62" i="7"/>
  <c r="H62" i="7"/>
  <c r="I62" i="7"/>
  <c r="J62" i="7" s="1"/>
  <c r="L62" i="7"/>
  <c r="N62" i="7"/>
  <c r="O62" i="7"/>
  <c r="P62" i="7" s="1"/>
  <c r="R62" i="7" s="1"/>
  <c r="U62" i="7"/>
  <c r="G63" i="7"/>
  <c r="H63" i="7"/>
  <c r="I63" i="7"/>
  <c r="J63" i="7"/>
  <c r="L63" i="7"/>
  <c r="N63" i="7"/>
  <c r="O63" i="7"/>
  <c r="P63" i="7"/>
  <c r="R63" i="7" s="1"/>
  <c r="U63" i="7"/>
  <c r="G64" i="7"/>
  <c r="H64" i="7"/>
  <c r="I64" i="7"/>
  <c r="J64" i="7" s="1"/>
  <c r="L64" i="7"/>
  <c r="N64" i="7"/>
  <c r="U64" i="7"/>
  <c r="G65" i="7"/>
  <c r="H65" i="7"/>
  <c r="I65" i="7"/>
  <c r="J65" i="7"/>
  <c r="L65" i="7"/>
  <c r="N65" i="7"/>
  <c r="O65" i="7"/>
  <c r="P65" i="7"/>
  <c r="R65" i="7" s="1"/>
  <c r="U65" i="7"/>
  <c r="G66" i="7"/>
  <c r="H66" i="7"/>
  <c r="I66" i="7"/>
  <c r="J66" i="7" s="1"/>
  <c r="L66" i="7"/>
  <c r="N66" i="7"/>
  <c r="O66" i="7"/>
  <c r="P66" i="7" s="1"/>
  <c r="R66" i="7" s="1"/>
  <c r="U66" i="7"/>
  <c r="G67" i="7"/>
  <c r="H67" i="7"/>
  <c r="I67" i="7"/>
  <c r="J67" i="7"/>
  <c r="L67" i="7"/>
  <c r="N67" i="7"/>
  <c r="O67" i="7"/>
  <c r="P67" i="7"/>
  <c r="R67" i="7" s="1"/>
  <c r="U67" i="7"/>
  <c r="G68" i="7"/>
  <c r="H68" i="7"/>
  <c r="I68" i="7"/>
  <c r="J68" i="7" s="1"/>
  <c r="L68" i="7"/>
  <c r="N68" i="7"/>
  <c r="U68" i="7"/>
  <c r="G69" i="7"/>
  <c r="H69" i="7"/>
  <c r="I69" i="7"/>
  <c r="J69" i="7"/>
  <c r="L69" i="7"/>
  <c r="N69" i="7"/>
  <c r="O69" i="7"/>
  <c r="P69" i="7"/>
  <c r="R69" i="7" s="1"/>
  <c r="U69" i="7"/>
  <c r="G70" i="7"/>
  <c r="H70" i="7"/>
  <c r="I70" i="7"/>
  <c r="J70" i="7" s="1"/>
  <c r="L70" i="7"/>
  <c r="N70" i="7"/>
  <c r="O70" i="7"/>
  <c r="P70" i="7" s="1"/>
  <c r="R70" i="7" s="1"/>
  <c r="U70" i="7"/>
  <c r="G71" i="7"/>
  <c r="H71" i="7"/>
  <c r="I71" i="7"/>
  <c r="J71" i="7"/>
  <c r="L71" i="7"/>
  <c r="N71" i="7"/>
  <c r="O71" i="7"/>
  <c r="P71" i="7"/>
  <c r="R71" i="7" s="1"/>
  <c r="U71" i="7"/>
  <c r="G72" i="7"/>
  <c r="H72" i="7"/>
  <c r="I72" i="7"/>
  <c r="J72" i="7" s="1"/>
  <c r="L72" i="7"/>
  <c r="N72" i="7"/>
  <c r="U72" i="7"/>
  <c r="G73" i="7"/>
  <c r="H73" i="7"/>
  <c r="I73" i="7"/>
  <c r="J73" i="7"/>
  <c r="L73" i="7"/>
  <c r="N73" i="7"/>
  <c r="O73" i="7"/>
  <c r="P73" i="7"/>
  <c r="R73" i="7" s="1"/>
  <c r="U73" i="7"/>
  <c r="G74" i="7"/>
  <c r="H74" i="7"/>
  <c r="I74" i="7"/>
  <c r="J74" i="7" s="1"/>
  <c r="L74" i="7"/>
  <c r="N74" i="7"/>
  <c r="O74" i="7"/>
  <c r="P74" i="7" s="1"/>
  <c r="R74" i="7" s="1"/>
  <c r="U74" i="7"/>
  <c r="G75" i="7"/>
  <c r="H75" i="7"/>
  <c r="I75" i="7"/>
  <c r="J75" i="7"/>
  <c r="L75" i="7"/>
  <c r="N75" i="7"/>
  <c r="O75" i="7"/>
  <c r="P75" i="7"/>
  <c r="R75" i="7" s="1"/>
  <c r="U75" i="7"/>
  <c r="G76" i="7"/>
  <c r="H76" i="7"/>
  <c r="I76" i="7"/>
  <c r="J76" i="7" s="1"/>
  <c r="L76" i="7"/>
  <c r="N76" i="7"/>
  <c r="U76" i="7"/>
  <c r="G77" i="7"/>
  <c r="H77" i="7"/>
  <c r="I77" i="7"/>
  <c r="J77" i="7"/>
  <c r="L77" i="7"/>
  <c r="N77" i="7"/>
  <c r="O77" i="7"/>
  <c r="P77" i="7"/>
  <c r="R77" i="7" s="1"/>
  <c r="U77" i="7"/>
  <c r="G78" i="7"/>
  <c r="H78" i="7"/>
  <c r="I78" i="7"/>
  <c r="J78" i="7" s="1"/>
  <c r="L78" i="7"/>
  <c r="N78" i="7"/>
  <c r="U78" i="7"/>
  <c r="G79" i="7"/>
  <c r="H79" i="7"/>
  <c r="I79" i="7"/>
  <c r="J79" i="7"/>
  <c r="L79" i="7"/>
  <c r="N79" i="7"/>
  <c r="O79" i="7"/>
  <c r="P79" i="7"/>
  <c r="R79" i="7" s="1"/>
  <c r="U79" i="7"/>
  <c r="G80" i="7"/>
  <c r="H80" i="7"/>
  <c r="I80" i="7"/>
  <c r="J80" i="7" s="1"/>
  <c r="L80" i="7"/>
  <c r="N80" i="7"/>
  <c r="O80" i="7"/>
  <c r="P80" i="7" s="1"/>
  <c r="R80" i="7" s="1"/>
  <c r="U80" i="7"/>
  <c r="G81" i="7"/>
  <c r="H81" i="7"/>
  <c r="I81" i="7"/>
  <c r="J81" i="7"/>
  <c r="L81" i="7"/>
  <c r="N81" i="7"/>
  <c r="O81" i="7"/>
  <c r="P81" i="7"/>
  <c r="R81" i="7" s="1"/>
  <c r="U81" i="7"/>
  <c r="G82" i="7"/>
  <c r="H82" i="7"/>
  <c r="I82" i="7"/>
  <c r="J82" i="7" s="1"/>
  <c r="L82" i="7"/>
  <c r="N82" i="7"/>
  <c r="U82" i="7"/>
  <c r="G83" i="7"/>
  <c r="H83" i="7"/>
  <c r="I83" i="7"/>
  <c r="J83" i="7"/>
  <c r="L83" i="7"/>
  <c r="N83" i="7"/>
  <c r="O83" i="7"/>
  <c r="P83" i="7"/>
  <c r="R83" i="7" s="1"/>
  <c r="U83" i="7"/>
  <c r="G84" i="7"/>
  <c r="H84" i="7"/>
  <c r="I84" i="7"/>
  <c r="J84" i="7" s="1"/>
  <c r="L84" i="7"/>
  <c r="N84" i="7"/>
  <c r="U84" i="7"/>
  <c r="G85" i="7"/>
  <c r="H85" i="7"/>
  <c r="I85" i="7"/>
  <c r="J85" i="7"/>
  <c r="L85" i="7"/>
  <c r="N85" i="7"/>
  <c r="O85" i="7"/>
  <c r="P85" i="7"/>
  <c r="R85" i="7" s="1"/>
  <c r="U85" i="7"/>
  <c r="G86" i="7"/>
  <c r="H86" i="7"/>
  <c r="I86" i="7"/>
  <c r="J86" i="7" s="1"/>
  <c r="L86" i="7"/>
  <c r="N86" i="7"/>
  <c r="U86" i="7"/>
  <c r="G87" i="7"/>
  <c r="H87" i="7"/>
  <c r="I87" i="7"/>
  <c r="J87" i="7"/>
  <c r="L87" i="7"/>
  <c r="N87" i="7"/>
  <c r="O87" i="7"/>
  <c r="P87" i="7" s="1"/>
  <c r="R87" i="7" s="1"/>
  <c r="U87" i="7"/>
  <c r="G89" i="7"/>
  <c r="H89" i="7" s="1"/>
  <c r="I89" i="7"/>
  <c r="J89" i="7" s="1"/>
  <c r="L89" i="7"/>
  <c r="N89" i="7"/>
  <c r="U89" i="7"/>
  <c r="G90" i="7"/>
  <c r="H90" i="7" s="1"/>
  <c r="I90" i="7"/>
  <c r="J90" i="7"/>
  <c r="Q90" i="7" s="1"/>
  <c r="V90" i="7" s="1"/>
  <c r="L90" i="7"/>
  <c r="N90" i="7"/>
  <c r="O90" i="7"/>
  <c r="P90" i="7"/>
  <c r="R90" i="7" s="1"/>
  <c r="U90" i="7"/>
  <c r="G91" i="7"/>
  <c r="H91" i="7" s="1"/>
  <c r="I91" i="7"/>
  <c r="J91" i="7" s="1"/>
  <c r="L91" i="7"/>
  <c r="N91" i="7"/>
  <c r="U91" i="7"/>
  <c r="G92" i="7"/>
  <c r="H92" i="7" s="1"/>
  <c r="I92" i="7"/>
  <c r="J92" i="7"/>
  <c r="Q92" i="7" s="1"/>
  <c r="V92" i="7" s="1"/>
  <c r="L92" i="7"/>
  <c r="N92" i="7"/>
  <c r="O92" i="7"/>
  <c r="P92" i="7"/>
  <c r="R92" i="7" s="1"/>
  <c r="U92" i="7"/>
  <c r="G93" i="7"/>
  <c r="H93" i="7" s="1"/>
  <c r="I93" i="7"/>
  <c r="J93" i="7" s="1"/>
  <c r="L93" i="7"/>
  <c r="N93" i="7"/>
  <c r="U93" i="7"/>
  <c r="G94" i="7"/>
  <c r="H94" i="7" s="1"/>
  <c r="I94" i="7"/>
  <c r="J94" i="7"/>
  <c r="L94" i="7"/>
  <c r="N94" i="7"/>
  <c r="Q94" i="7"/>
  <c r="V94" i="7" s="1"/>
  <c r="U94" i="7"/>
  <c r="G95" i="7"/>
  <c r="H95" i="7" s="1"/>
  <c r="Q95" i="7" s="1"/>
  <c r="V95" i="7" s="1"/>
  <c r="I95" i="7"/>
  <c r="J95" i="7" s="1"/>
  <c r="L95" i="7"/>
  <c r="N95" i="7"/>
  <c r="O95" i="7"/>
  <c r="P95" i="7" s="1"/>
  <c r="R95" i="7" s="1"/>
  <c r="U95" i="7"/>
  <c r="G96" i="7"/>
  <c r="H96" i="7" s="1"/>
  <c r="I96" i="7"/>
  <c r="J96" i="7"/>
  <c r="L96" i="7"/>
  <c r="Q96" i="7" s="1"/>
  <c r="V96" i="7" s="1"/>
  <c r="N96" i="7"/>
  <c r="U96" i="7"/>
  <c r="G97" i="7"/>
  <c r="H97" i="7" s="1"/>
  <c r="I97" i="7"/>
  <c r="J97" i="7" s="1"/>
  <c r="L97" i="7"/>
  <c r="N97" i="7"/>
  <c r="U97" i="7"/>
  <c r="G98" i="7"/>
  <c r="H98" i="7" s="1"/>
  <c r="I98" i="7"/>
  <c r="J98" i="7"/>
  <c r="L98" i="7"/>
  <c r="N98" i="7"/>
  <c r="Q98" i="7"/>
  <c r="V98" i="7" s="1"/>
  <c r="U98" i="7"/>
  <c r="G99" i="7"/>
  <c r="H99" i="7" s="1"/>
  <c r="Q99" i="7" s="1"/>
  <c r="I99" i="7"/>
  <c r="J99" i="7" s="1"/>
  <c r="L99" i="7"/>
  <c r="N99" i="7"/>
  <c r="O99" i="7"/>
  <c r="P99" i="7" s="1"/>
  <c r="R99" i="7" s="1"/>
  <c r="U99" i="7"/>
  <c r="V99" i="7"/>
  <c r="G100" i="7"/>
  <c r="H100" i="7" s="1"/>
  <c r="I100" i="7"/>
  <c r="J100" i="7"/>
  <c r="L100" i="7"/>
  <c r="Q100" i="7" s="1"/>
  <c r="V100" i="7" s="1"/>
  <c r="N100" i="7"/>
  <c r="U100" i="7"/>
  <c r="G101" i="7"/>
  <c r="H101" i="7" s="1"/>
  <c r="I101" i="7"/>
  <c r="J101" i="7" s="1"/>
  <c r="L101" i="7"/>
  <c r="N101" i="7"/>
  <c r="U101" i="7"/>
  <c r="G102" i="7"/>
  <c r="H102" i="7" s="1"/>
  <c r="I102" i="7"/>
  <c r="J102" i="7"/>
  <c r="L102" i="7"/>
  <c r="N102" i="7"/>
  <c r="Q102" i="7"/>
  <c r="V102" i="7" s="1"/>
  <c r="U102" i="7"/>
  <c r="G103" i="7"/>
  <c r="H103" i="7" s="1"/>
  <c r="Q103" i="7" s="1"/>
  <c r="V103" i="7" s="1"/>
  <c r="I103" i="7"/>
  <c r="J103" i="7" s="1"/>
  <c r="L103" i="7"/>
  <c r="N103" i="7"/>
  <c r="O103" i="7"/>
  <c r="P103" i="7" s="1"/>
  <c r="R103" i="7" s="1"/>
  <c r="U103" i="7"/>
  <c r="G104" i="7"/>
  <c r="H104" i="7" s="1"/>
  <c r="I104" i="7"/>
  <c r="J104" i="7"/>
  <c r="L104" i="7"/>
  <c r="Q104" i="7" s="1"/>
  <c r="V104" i="7" s="1"/>
  <c r="N104" i="7"/>
  <c r="U104" i="7"/>
  <c r="G105" i="7"/>
  <c r="H105" i="7" s="1"/>
  <c r="I105" i="7"/>
  <c r="J105" i="7" s="1"/>
  <c r="L105" i="7"/>
  <c r="N105" i="7"/>
  <c r="U105" i="7"/>
  <c r="G108" i="7"/>
  <c r="H108" i="7" s="1"/>
  <c r="I108" i="7"/>
  <c r="J108" i="7"/>
  <c r="L108" i="7"/>
  <c r="N108" i="7"/>
  <c r="Q108" i="7"/>
  <c r="V108" i="7" s="1"/>
  <c r="U108" i="7"/>
  <c r="G109" i="7"/>
  <c r="H109" i="7" s="1"/>
  <c r="Q109" i="7" s="1"/>
  <c r="I109" i="7"/>
  <c r="J109" i="7" s="1"/>
  <c r="L109" i="7"/>
  <c r="N109" i="7"/>
  <c r="O109" i="7"/>
  <c r="P109" i="7" s="1"/>
  <c r="R109" i="7" s="1"/>
  <c r="U109" i="7"/>
  <c r="V109" i="7"/>
  <c r="G110" i="7"/>
  <c r="H110" i="7" s="1"/>
  <c r="I110" i="7"/>
  <c r="J110" i="7"/>
  <c r="L110" i="7"/>
  <c r="Q110" i="7" s="1"/>
  <c r="V110" i="7" s="1"/>
  <c r="N110" i="7"/>
  <c r="U110" i="7"/>
  <c r="G111" i="7"/>
  <c r="H111" i="7" s="1"/>
  <c r="I111" i="7"/>
  <c r="J111" i="7" s="1"/>
  <c r="L111" i="7"/>
  <c r="N111" i="7"/>
  <c r="U111" i="7"/>
  <c r="G112" i="7"/>
  <c r="H112" i="7" s="1"/>
  <c r="I112" i="7"/>
  <c r="J112" i="7"/>
  <c r="L112" i="7"/>
  <c r="N112" i="7"/>
  <c r="Q112" i="7"/>
  <c r="V112" i="7" s="1"/>
  <c r="U112" i="7"/>
  <c r="G113" i="7"/>
  <c r="H113" i="7" s="1"/>
  <c r="Q113" i="7" s="1"/>
  <c r="V113" i="7" s="1"/>
  <c r="I113" i="7"/>
  <c r="J113" i="7" s="1"/>
  <c r="L113" i="7"/>
  <c r="N113" i="7"/>
  <c r="O113" i="7"/>
  <c r="P113" i="7" s="1"/>
  <c r="R113" i="7" s="1"/>
  <c r="U113" i="7"/>
  <c r="G114" i="7"/>
  <c r="H114" i="7" s="1"/>
  <c r="I114" i="7"/>
  <c r="J114" i="7"/>
  <c r="L114" i="7"/>
  <c r="Q114" i="7" s="1"/>
  <c r="V114" i="7" s="1"/>
  <c r="N114" i="7"/>
  <c r="U114" i="7"/>
  <c r="G115" i="7"/>
  <c r="H115" i="7" s="1"/>
  <c r="J115" i="7"/>
  <c r="L115" i="7"/>
  <c r="M115" i="7"/>
  <c r="N115" i="7" s="1"/>
  <c r="O115" i="7"/>
  <c r="P115" i="7"/>
  <c r="R115" i="7" s="1"/>
  <c r="U115" i="7"/>
  <c r="G116" i="7"/>
  <c r="H116" i="7" s="1"/>
  <c r="J116" i="7"/>
  <c r="L116" i="7"/>
  <c r="M116" i="7"/>
  <c r="N116" i="7" s="1"/>
  <c r="U116" i="7"/>
  <c r="G117" i="7"/>
  <c r="H117" i="7" s="1"/>
  <c r="Q117" i="7" s="1"/>
  <c r="V117" i="7" s="1"/>
  <c r="J117" i="7"/>
  <c r="L117" i="7"/>
  <c r="M117" i="7"/>
  <c r="N117" i="7" s="1"/>
  <c r="O117" i="7"/>
  <c r="P117" i="7" s="1"/>
  <c r="R117" i="7" s="1"/>
  <c r="U117" i="7"/>
  <c r="G118" i="7"/>
  <c r="H118" i="7" s="1"/>
  <c r="J118" i="7"/>
  <c r="L118" i="7"/>
  <c r="M118" i="7"/>
  <c r="U118" i="7"/>
  <c r="G119" i="7"/>
  <c r="H119" i="7" s="1"/>
  <c r="J119" i="7"/>
  <c r="Q119" i="7" s="1"/>
  <c r="V119" i="7" s="1"/>
  <c r="L119" i="7"/>
  <c r="M119" i="7"/>
  <c r="N119" i="7" s="1"/>
  <c r="O119" i="7"/>
  <c r="P119" i="7"/>
  <c r="R119" i="7" s="1"/>
  <c r="U119" i="7"/>
  <c r="G120" i="7"/>
  <c r="H120" i="7" s="1"/>
  <c r="Q120" i="7" s="1"/>
  <c r="V120" i="7" s="1"/>
  <c r="J120" i="7"/>
  <c r="L120" i="7"/>
  <c r="M120" i="7"/>
  <c r="N120" i="7" s="1"/>
  <c r="O120" i="7"/>
  <c r="P120" i="7" s="1"/>
  <c r="R120" i="7" s="1"/>
  <c r="U120" i="7"/>
  <c r="G121" i="7"/>
  <c r="I121" i="7"/>
  <c r="J121" i="7"/>
  <c r="L121" i="7"/>
  <c r="N121" i="7"/>
  <c r="U121" i="7"/>
  <c r="G122" i="7"/>
  <c r="H122" i="7" s="1"/>
  <c r="I122" i="7"/>
  <c r="J122" i="7"/>
  <c r="L122" i="7"/>
  <c r="N122" i="7"/>
  <c r="U122" i="7"/>
  <c r="G123" i="7"/>
  <c r="I123" i="7"/>
  <c r="J123" i="7"/>
  <c r="L123" i="7"/>
  <c r="N123" i="7"/>
  <c r="U123" i="7"/>
  <c r="Q81" i="7" l="1"/>
  <c r="V81" i="7" s="1"/>
  <c r="Q25" i="7"/>
  <c r="V25" i="7" s="1"/>
  <c r="H123" i="7"/>
  <c r="Q123" i="7" s="1"/>
  <c r="V123" i="7" s="1"/>
  <c r="O123" i="7"/>
  <c r="P123" i="7" s="1"/>
  <c r="R123" i="7" s="1"/>
  <c r="O122" i="7"/>
  <c r="P122" i="7" s="1"/>
  <c r="R122" i="7" s="1"/>
  <c r="O116" i="7"/>
  <c r="P116" i="7" s="1"/>
  <c r="R116" i="7" s="1"/>
  <c r="Q116" i="7"/>
  <c r="V116" i="7" s="1"/>
  <c r="Q115" i="7"/>
  <c r="V115" i="7" s="1"/>
  <c r="O105" i="7"/>
  <c r="P105" i="7" s="1"/>
  <c r="R105" i="7" s="1"/>
  <c r="Q105" i="7"/>
  <c r="V105" i="7" s="1"/>
  <c r="O97" i="7"/>
  <c r="P97" i="7" s="1"/>
  <c r="R97" i="7" s="1"/>
  <c r="Q97" i="7"/>
  <c r="V97" i="7" s="1"/>
  <c r="Q77" i="7"/>
  <c r="V77" i="7" s="1"/>
  <c r="O76" i="7"/>
  <c r="P76" i="7" s="1"/>
  <c r="R76" i="7" s="1"/>
  <c r="Q69" i="7"/>
  <c r="V69" i="7" s="1"/>
  <c r="O68" i="7"/>
  <c r="P68" i="7" s="1"/>
  <c r="R68" i="7" s="1"/>
  <c r="Q61" i="7"/>
  <c r="V61" i="7" s="1"/>
  <c r="O60" i="7"/>
  <c r="P60" i="7" s="1"/>
  <c r="R60" i="7" s="1"/>
  <c r="Q9" i="7"/>
  <c r="V9" i="7" s="1"/>
  <c r="Q122" i="7"/>
  <c r="V122" i="7" s="1"/>
  <c r="H121" i="7"/>
  <c r="Q121" i="7" s="1"/>
  <c r="V121" i="7" s="1"/>
  <c r="O121" i="7"/>
  <c r="P121" i="7" s="1"/>
  <c r="R121" i="7" s="1"/>
  <c r="N118" i="7"/>
  <c r="Q118" i="7" s="1"/>
  <c r="V118" i="7" s="1"/>
  <c r="O118" i="7"/>
  <c r="P118" i="7" s="1"/>
  <c r="R118" i="7" s="1"/>
  <c r="O111" i="7"/>
  <c r="P111" i="7" s="1"/>
  <c r="R111" i="7" s="1"/>
  <c r="Q111" i="7"/>
  <c r="V111" i="7" s="1"/>
  <c r="O101" i="7"/>
  <c r="P101" i="7" s="1"/>
  <c r="R101" i="7" s="1"/>
  <c r="Q101" i="7"/>
  <c r="V101" i="7" s="1"/>
  <c r="O93" i="7"/>
  <c r="P93" i="7" s="1"/>
  <c r="R93" i="7" s="1"/>
  <c r="Q93" i="7"/>
  <c r="V93" i="7" s="1"/>
  <c r="O91" i="7"/>
  <c r="P91" i="7" s="1"/>
  <c r="R91" i="7" s="1"/>
  <c r="Q91" i="7"/>
  <c r="V91" i="7" s="1"/>
  <c r="O89" i="7"/>
  <c r="P89" i="7" s="1"/>
  <c r="R89" i="7" s="1"/>
  <c r="Q89" i="7"/>
  <c r="V89" i="7" s="1"/>
  <c r="Q85" i="7"/>
  <c r="V85" i="7" s="1"/>
  <c r="O84" i="7"/>
  <c r="P84" i="7" s="1"/>
  <c r="R84" i="7" s="1"/>
  <c r="Q73" i="7"/>
  <c r="V73" i="7" s="1"/>
  <c r="O72" i="7"/>
  <c r="P72" i="7" s="1"/>
  <c r="R72" i="7" s="1"/>
  <c r="Q65" i="7"/>
  <c r="V65" i="7" s="1"/>
  <c r="O64" i="7"/>
  <c r="P64" i="7" s="1"/>
  <c r="R64" i="7" s="1"/>
  <c r="Q57" i="7"/>
  <c r="V57" i="7" s="1"/>
  <c r="Q29" i="7"/>
  <c r="V29" i="7" s="1"/>
  <c r="Q13" i="7"/>
  <c r="V13" i="7" s="1"/>
  <c r="O114" i="7"/>
  <c r="P114" i="7" s="1"/>
  <c r="R114" i="7" s="1"/>
  <c r="O112" i="7"/>
  <c r="P112" i="7" s="1"/>
  <c r="R112" i="7" s="1"/>
  <c r="O110" i="7"/>
  <c r="P110" i="7" s="1"/>
  <c r="R110" i="7" s="1"/>
  <c r="O108" i="7"/>
  <c r="P108" i="7" s="1"/>
  <c r="R108" i="7" s="1"/>
  <c r="O104" i="7"/>
  <c r="P104" i="7" s="1"/>
  <c r="R104" i="7" s="1"/>
  <c r="O102" i="7"/>
  <c r="P102" i="7" s="1"/>
  <c r="R102" i="7" s="1"/>
  <c r="O100" i="7"/>
  <c r="P100" i="7" s="1"/>
  <c r="R100" i="7" s="1"/>
  <c r="O98" i="7"/>
  <c r="P98" i="7" s="1"/>
  <c r="R98" i="7" s="1"/>
  <c r="O96" i="7"/>
  <c r="P96" i="7" s="1"/>
  <c r="R96" i="7" s="1"/>
  <c r="O94" i="7"/>
  <c r="P94" i="7" s="1"/>
  <c r="R94" i="7" s="1"/>
  <c r="Q87" i="7"/>
  <c r="V87" i="7" s="1"/>
  <c r="Q83" i="7"/>
  <c r="V83" i="7" s="1"/>
  <c r="Q79" i="7"/>
  <c r="V79" i="7" s="1"/>
  <c r="Q75" i="7"/>
  <c r="V75" i="7" s="1"/>
  <c r="Q71" i="7"/>
  <c r="V71" i="7" s="1"/>
  <c r="Q67" i="7"/>
  <c r="V67" i="7" s="1"/>
  <c r="Q63" i="7"/>
  <c r="V63" i="7" s="1"/>
  <c r="Q59" i="7"/>
  <c r="V59" i="7" s="1"/>
  <c r="Q33" i="7"/>
  <c r="V33" i="7" s="1"/>
  <c r="Q17" i="7"/>
  <c r="V17" i="7" s="1"/>
  <c r="O86" i="7"/>
  <c r="P86" i="7" s="1"/>
  <c r="R86" i="7" s="1"/>
  <c r="O82" i="7"/>
  <c r="P82" i="7" s="1"/>
  <c r="R82" i="7" s="1"/>
  <c r="O78" i="7"/>
  <c r="P78" i="7" s="1"/>
  <c r="R78" i="7" s="1"/>
  <c r="Q55" i="7"/>
  <c r="V55" i="7" s="1"/>
  <c r="Q53" i="7"/>
  <c r="V53" i="7" s="1"/>
  <c r="Q51" i="7"/>
  <c r="V51" i="7" s="1"/>
  <c r="Q49" i="7"/>
  <c r="V49" i="7" s="1"/>
  <c r="Q47" i="7"/>
  <c r="V47" i="7" s="1"/>
  <c r="Q45" i="7"/>
  <c r="V45" i="7" s="1"/>
  <c r="Q43" i="7"/>
  <c r="V43" i="7" s="1"/>
  <c r="Q41" i="7"/>
  <c r="V41" i="7" s="1"/>
  <c r="Q39" i="7"/>
  <c r="V39" i="7" s="1"/>
  <c r="Q37" i="7"/>
  <c r="V37" i="7" s="1"/>
  <c r="Q21" i="7"/>
  <c r="V21" i="7" s="1"/>
  <c r="Q5" i="7"/>
  <c r="V5" i="7" s="1"/>
  <c r="Q86" i="7"/>
  <c r="V86" i="7" s="1"/>
  <c r="Q82" i="7"/>
  <c r="V82" i="7" s="1"/>
  <c r="Q78" i="7"/>
  <c r="V78" i="7" s="1"/>
  <c r="Q74" i="7"/>
  <c r="V74" i="7" s="1"/>
  <c r="Q70" i="7"/>
  <c r="V70" i="7" s="1"/>
  <c r="Q66" i="7"/>
  <c r="V66" i="7" s="1"/>
  <c r="Q62" i="7"/>
  <c r="V62" i="7" s="1"/>
  <c r="Q58" i="7"/>
  <c r="V58" i="7" s="1"/>
  <c r="Q54" i="7"/>
  <c r="V54" i="7" s="1"/>
  <c r="Q50" i="7"/>
  <c r="V50" i="7" s="1"/>
  <c r="Q46" i="7"/>
  <c r="V46" i="7" s="1"/>
  <c r="Q42" i="7"/>
  <c r="V42" i="7" s="1"/>
  <c r="Q38" i="7"/>
  <c r="V38" i="7" s="1"/>
  <c r="Q34" i="7"/>
  <c r="V34" i="7" s="1"/>
  <c r="Q30" i="7"/>
  <c r="V30" i="7" s="1"/>
  <c r="Q26" i="7"/>
  <c r="V26" i="7" s="1"/>
  <c r="Q22" i="7"/>
  <c r="V22" i="7" s="1"/>
  <c r="Q18" i="7"/>
  <c r="V18" i="7" s="1"/>
  <c r="Q14" i="7"/>
  <c r="V14" i="7" s="1"/>
  <c r="Q10" i="7"/>
  <c r="V10" i="7" s="1"/>
  <c r="Q6" i="7"/>
  <c r="V6" i="7" s="1"/>
  <c r="Q35" i="7"/>
  <c r="V35" i="7" s="1"/>
  <c r="Q31" i="7"/>
  <c r="V31" i="7" s="1"/>
  <c r="Q27" i="7"/>
  <c r="V27" i="7" s="1"/>
  <c r="Q23" i="7"/>
  <c r="V23" i="7" s="1"/>
  <c r="Q19" i="7"/>
  <c r="V19" i="7" s="1"/>
  <c r="Q15" i="7"/>
  <c r="V15" i="7" s="1"/>
  <c r="Q11" i="7"/>
  <c r="V11" i="7" s="1"/>
  <c r="Q7" i="7"/>
  <c r="V7" i="7" s="1"/>
  <c r="Q3" i="7"/>
  <c r="V3" i="7" s="1"/>
  <c r="Q84" i="7"/>
  <c r="V84" i="7" s="1"/>
  <c r="Q80" i="7"/>
  <c r="V80" i="7" s="1"/>
  <c r="Q76" i="7"/>
  <c r="V76" i="7" s="1"/>
  <c r="Q72" i="7"/>
  <c r="V72" i="7" s="1"/>
  <c r="Q68" i="7"/>
  <c r="V68" i="7" s="1"/>
  <c r="Q64" i="7"/>
  <c r="V64" i="7" s="1"/>
  <c r="Q60" i="7"/>
  <c r="V60" i="7" s="1"/>
  <c r="Q56" i="7"/>
  <c r="V56" i="7" s="1"/>
  <c r="Q52" i="7"/>
  <c r="V52" i="7" s="1"/>
  <c r="Q48" i="7"/>
  <c r="V48" i="7" s="1"/>
  <c r="Q44" i="7"/>
  <c r="V44" i="7" s="1"/>
  <c r="Q40" i="7"/>
  <c r="V40" i="7" s="1"/>
  <c r="Q36" i="7"/>
  <c r="V36" i="7" s="1"/>
  <c r="Q32" i="7"/>
  <c r="V32" i="7" s="1"/>
  <c r="Q28" i="7"/>
  <c r="V28" i="7" s="1"/>
  <c r="Q24" i="7"/>
  <c r="V24" i="7" s="1"/>
  <c r="Q20" i="7"/>
  <c r="V20" i="7" s="1"/>
  <c r="Q16" i="7"/>
  <c r="V16" i="7" s="1"/>
  <c r="Q12" i="7"/>
  <c r="V12" i="7" s="1"/>
  <c r="Q8" i="7"/>
  <c r="V8" i="7" s="1"/>
  <c r="Q4" i="7"/>
  <c r="V4" i="7" s="1"/>
  <c r="D3" i="6"/>
  <c r="E3" i="6"/>
  <c r="F3" i="6"/>
  <c r="G3" i="6" s="1"/>
  <c r="H3" i="6"/>
  <c r="I3" i="6" s="1"/>
  <c r="P3" i="6"/>
  <c r="Q3" i="6" s="1"/>
  <c r="R3" i="6" s="1"/>
  <c r="S3" i="6" s="1"/>
  <c r="U3" i="6" s="1"/>
  <c r="W3" i="6"/>
  <c r="D6" i="6"/>
  <c r="F6" i="6"/>
  <c r="G6" i="6" s="1"/>
  <c r="H6" i="6"/>
  <c r="I6" i="6"/>
  <c r="P6" i="6"/>
  <c r="Q6" i="6" s="1"/>
  <c r="R6" i="6" s="1"/>
  <c r="S6" i="6" s="1"/>
  <c r="U6" i="6" s="1"/>
  <c r="W6" i="6"/>
  <c r="D7" i="6"/>
  <c r="F7" i="6"/>
  <c r="G7" i="6" s="1"/>
  <c r="H7" i="6"/>
  <c r="I7" i="6" s="1"/>
  <c r="P7" i="6"/>
  <c r="Q7" i="6" s="1"/>
  <c r="R7" i="6" s="1"/>
  <c r="S7" i="6" s="1"/>
  <c r="U7" i="6" s="1"/>
  <c r="W7" i="6"/>
  <c r="D8" i="6"/>
  <c r="E8" i="6"/>
  <c r="F8" i="6"/>
  <c r="G8" i="6" s="1"/>
  <c r="H8" i="6"/>
  <c r="I8" i="6" s="1"/>
  <c r="P8" i="6"/>
  <c r="Q8" i="6" s="1"/>
  <c r="R8" i="6" s="1"/>
  <c r="S8" i="6" s="1"/>
  <c r="U8" i="6" s="1"/>
  <c r="W8" i="6"/>
  <c r="D9" i="6"/>
  <c r="E9" i="6"/>
  <c r="F9" i="6"/>
  <c r="G9" i="6" s="1"/>
  <c r="H9" i="6"/>
  <c r="I9" i="6" s="1"/>
  <c r="P9" i="6"/>
  <c r="Q9" i="6" s="1"/>
  <c r="R9" i="6" s="1"/>
  <c r="S9" i="6" s="1"/>
  <c r="U9" i="6" s="1"/>
  <c r="W9" i="6"/>
  <c r="D10" i="6"/>
  <c r="F10" i="6"/>
  <c r="G10" i="6"/>
  <c r="H10" i="6"/>
  <c r="I10" i="6"/>
  <c r="P10" i="6"/>
  <c r="Q10" i="6"/>
  <c r="R10" i="6" s="1"/>
  <c r="S10" i="6" s="1"/>
  <c r="U10" i="6" s="1"/>
  <c r="W10" i="6"/>
  <c r="D11" i="6"/>
  <c r="F11" i="6"/>
  <c r="G11" i="6" s="1"/>
  <c r="H11" i="6"/>
  <c r="I11" i="6" s="1"/>
  <c r="P11" i="6"/>
  <c r="Q11" i="6" s="1"/>
  <c r="R11" i="6" s="1"/>
  <c r="S11" i="6" s="1"/>
  <c r="U11" i="6" s="1"/>
  <c r="W11" i="6"/>
  <c r="D12" i="6"/>
  <c r="E12" i="6"/>
  <c r="F12" i="6"/>
  <c r="G12" i="6" s="1"/>
  <c r="H12" i="6"/>
  <c r="I12" i="6" s="1"/>
  <c r="P12" i="6"/>
  <c r="Q12" i="6" s="1"/>
  <c r="R12" i="6" s="1"/>
  <c r="S12" i="6" s="1"/>
  <c r="U12" i="6" s="1"/>
  <c r="W12" i="6"/>
  <c r="D15" i="6"/>
  <c r="F15" i="6"/>
  <c r="G15" i="6"/>
  <c r="H15" i="6"/>
  <c r="I15" i="6"/>
  <c r="P15" i="6"/>
  <c r="Q15" i="6"/>
  <c r="R15" i="6" s="1"/>
  <c r="S15" i="6" s="1"/>
  <c r="U15" i="6" s="1"/>
  <c r="W15" i="6"/>
  <c r="D21" i="6"/>
  <c r="F21" i="6"/>
  <c r="G21" i="6" s="1"/>
  <c r="H21" i="6"/>
  <c r="I21" i="6" s="1"/>
  <c r="P21" i="6"/>
  <c r="Q21" i="6" s="1"/>
  <c r="R21" i="6" s="1"/>
  <c r="S21" i="6" s="1"/>
  <c r="U21" i="6" s="1"/>
  <c r="W21" i="6"/>
  <c r="D26" i="6"/>
  <c r="E26" i="6"/>
  <c r="F26" i="6"/>
  <c r="G26" i="6" s="1"/>
  <c r="S26" i="6" s="1"/>
  <c r="U26" i="6" s="1"/>
  <c r="H26" i="6"/>
  <c r="I26" i="6" s="1"/>
  <c r="P26" i="6"/>
  <c r="Q26" i="6" s="1"/>
  <c r="R26" i="6" s="1"/>
  <c r="T26" i="6"/>
  <c r="W26" i="6"/>
  <c r="D27" i="6"/>
  <c r="E27" i="6"/>
  <c r="F27" i="6"/>
  <c r="G27" i="6"/>
  <c r="H27" i="6"/>
  <c r="I27" i="6"/>
  <c r="P27" i="6"/>
  <c r="Q27" i="6"/>
  <c r="R27" i="6" s="1"/>
  <c r="S27" i="6"/>
  <c r="U27" i="6" s="1"/>
  <c r="T27" i="6"/>
  <c r="W27" i="6"/>
  <c r="D28" i="6"/>
  <c r="E28" i="6"/>
  <c r="F28" i="6"/>
  <c r="G28" i="6" s="1"/>
  <c r="H28" i="6"/>
  <c r="I28" i="6" s="1"/>
  <c r="P28" i="6"/>
  <c r="Q28" i="6" s="1"/>
  <c r="R28" i="6" s="1"/>
  <c r="T28" i="6"/>
  <c r="W28" i="6"/>
  <c r="D29" i="6"/>
  <c r="E29" i="6"/>
  <c r="F29" i="6"/>
  <c r="G29" i="6"/>
  <c r="S29" i="6" s="1"/>
  <c r="U29" i="6" s="1"/>
  <c r="H29" i="6"/>
  <c r="I29" i="6"/>
  <c r="P29" i="6"/>
  <c r="Q29" i="6"/>
  <c r="R29" i="6" s="1"/>
  <c r="T29" i="6"/>
  <c r="W29" i="6"/>
  <c r="D30" i="6"/>
  <c r="E30" i="6"/>
  <c r="F30" i="6"/>
  <c r="G30" i="6" s="1"/>
  <c r="H30" i="6"/>
  <c r="I30" i="6" s="1"/>
  <c r="P30" i="6"/>
  <c r="Q30" i="6" s="1"/>
  <c r="R30" i="6" s="1"/>
  <c r="S30" i="6" s="1"/>
  <c r="U30" i="6" s="1"/>
  <c r="S28" i="6" l="1"/>
  <c r="U28" i="6" s="1"/>
  <c r="G4" i="5"/>
  <c r="G24" i="5" s="1"/>
  <c r="K4" i="5"/>
  <c r="L4" i="5"/>
  <c r="N4" i="5"/>
  <c r="G5" i="5"/>
  <c r="K5" i="5"/>
  <c r="K24" i="5" s="1"/>
  <c r="L5" i="5"/>
  <c r="N5" i="5" s="1"/>
  <c r="M5" i="5"/>
  <c r="G6" i="5"/>
  <c r="M6" i="5" s="1"/>
  <c r="K6" i="5"/>
  <c r="L6" i="5"/>
  <c r="N6" i="5" s="1"/>
  <c r="G7" i="5"/>
  <c r="M7" i="5" s="1"/>
  <c r="K7" i="5"/>
  <c r="L7" i="5"/>
  <c r="N7" i="5"/>
  <c r="G8" i="5"/>
  <c r="M8" i="5" s="1"/>
  <c r="K8" i="5"/>
  <c r="L8" i="5"/>
  <c r="N8" i="5"/>
  <c r="G9" i="5"/>
  <c r="K9" i="5"/>
  <c r="L9" i="5"/>
  <c r="N9" i="5" s="1"/>
  <c r="M9" i="5"/>
  <c r="G10" i="5"/>
  <c r="M10" i="5" s="1"/>
  <c r="K10" i="5"/>
  <c r="L10" i="5"/>
  <c r="N10" i="5" s="1"/>
  <c r="G11" i="5"/>
  <c r="M11" i="5" s="1"/>
  <c r="K11" i="5"/>
  <c r="L11" i="5"/>
  <c r="N11" i="5"/>
  <c r="G12" i="5"/>
  <c r="M12" i="5" s="1"/>
  <c r="K12" i="5"/>
  <c r="L12" i="5"/>
  <c r="N12" i="5"/>
  <c r="G13" i="5"/>
  <c r="K13" i="5"/>
  <c r="L13" i="5"/>
  <c r="N13" i="5" s="1"/>
  <c r="M13" i="5"/>
  <c r="G14" i="5"/>
  <c r="M14" i="5" s="1"/>
  <c r="K14" i="5"/>
  <c r="L14" i="5"/>
  <c r="N14" i="5" s="1"/>
  <c r="G15" i="5"/>
  <c r="M15" i="5" s="1"/>
  <c r="K15" i="5"/>
  <c r="L15" i="5"/>
  <c r="N15" i="5"/>
  <c r="G16" i="5"/>
  <c r="M16" i="5" s="1"/>
  <c r="K16" i="5"/>
  <c r="L16" i="5"/>
  <c r="N16" i="5"/>
  <c r="G17" i="5"/>
  <c r="K17" i="5"/>
  <c r="L17" i="5"/>
  <c r="N17" i="5" s="1"/>
  <c r="M17" i="5"/>
  <c r="G18" i="5"/>
  <c r="M18" i="5" s="1"/>
  <c r="K18" i="5"/>
  <c r="L18" i="5"/>
  <c r="N18" i="5" s="1"/>
  <c r="G19" i="5"/>
  <c r="M19" i="5" s="1"/>
  <c r="K19" i="5"/>
  <c r="L19" i="5"/>
  <c r="N19" i="5"/>
  <c r="G20" i="5"/>
  <c r="M20" i="5" s="1"/>
  <c r="K20" i="5"/>
  <c r="L20" i="5"/>
  <c r="N20" i="5"/>
  <c r="G21" i="5"/>
  <c r="K21" i="5"/>
  <c r="L21" i="5"/>
  <c r="N21" i="5" s="1"/>
  <c r="M21" i="5"/>
  <c r="G22" i="5"/>
  <c r="M22" i="5" s="1"/>
  <c r="K22" i="5"/>
  <c r="L22" i="5"/>
  <c r="N22" i="5" s="1"/>
  <c r="G23" i="5"/>
  <c r="M23" i="5" s="1"/>
  <c r="K23" i="5"/>
  <c r="L23" i="5"/>
  <c r="N23" i="5"/>
  <c r="F24" i="5"/>
  <c r="H24" i="5"/>
  <c r="I24" i="5"/>
  <c r="J24" i="5"/>
  <c r="N24" i="5" l="1"/>
  <c r="M4" i="5"/>
  <c r="M24" i="5" s="1"/>
  <c r="L24" i="5"/>
  <c r="J16" i="3"/>
  <c r="M16" i="3" s="1"/>
  <c r="J15" i="3"/>
  <c r="K15" i="3" s="1"/>
  <c r="J14" i="3"/>
  <c r="N14" i="3" s="1"/>
  <c r="J13" i="3"/>
  <c r="M13" i="3" s="1"/>
  <c r="J8" i="3"/>
  <c r="M8" i="3" s="1"/>
  <c r="J7" i="3"/>
  <c r="K7" i="3" s="1"/>
  <c r="I3" i="3"/>
  <c r="J26" i="2"/>
  <c r="L26" i="2" s="1"/>
  <c r="L25" i="2"/>
  <c r="J25" i="2"/>
  <c r="J24" i="2"/>
  <c r="K24" i="2" s="1"/>
  <c r="J23" i="2"/>
  <c r="R23" i="2" s="1"/>
  <c r="J22" i="2"/>
  <c r="P22" i="2" s="1"/>
  <c r="L21" i="2"/>
  <c r="J21" i="2"/>
  <c r="J20" i="2"/>
  <c r="K20" i="2" s="1"/>
  <c r="J19" i="2"/>
  <c r="R19" i="2" s="1"/>
  <c r="J18" i="2"/>
  <c r="P18" i="2" s="1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J12" i="2"/>
  <c r="P12" i="2" s="1"/>
  <c r="A12" i="2"/>
  <c r="L11" i="2"/>
  <c r="J11" i="2"/>
  <c r="A11" i="2"/>
  <c r="J10" i="2"/>
  <c r="R10" i="2" s="1"/>
  <c r="A10" i="2"/>
  <c r="J9" i="2"/>
  <c r="L9" i="2" s="1"/>
  <c r="K8" i="2"/>
  <c r="J8" i="2"/>
  <c r="A8" i="1" l="1"/>
  <c r="A9" i="1"/>
  <c r="A10" i="1"/>
  <c r="A18" i="1"/>
  <c r="A19" i="1"/>
  <c r="A20" i="1"/>
  <c r="D3" i="1"/>
  <c r="D20" i="1"/>
  <c r="D19" i="1"/>
  <c r="D18" i="1"/>
  <c r="D17" i="1"/>
  <c r="D16" i="1"/>
  <c r="D15" i="1"/>
  <c r="D14" i="1"/>
  <c r="D13" i="1"/>
  <c r="D10" i="1"/>
  <c r="D9" i="1"/>
  <c r="D8" i="1"/>
  <c r="D4" i="1"/>
  <c r="G36" i="1"/>
  <c r="F35" i="1"/>
  <c r="J35" i="1"/>
  <c r="E35" i="1"/>
  <c r="F34" i="1"/>
  <c r="E34" i="1"/>
  <c r="E36" i="1"/>
  <c r="F36" i="1"/>
  <c r="J34" i="1"/>
  <c r="J36" i="1"/>
  <c r="J20" i="1"/>
  <c r="E20" i="1"/>
  <c r="I20" i="1"/>
  <c r="J19" i="1"/>
  <c r="E19" i="1"/>
  <c r="I19" i="1"/>
  <c r="J18" i="1"/>
  <c r="E18" i="1"/>
  <c r="I18" i="1"/>
  <c r="J17" i="1"/>
  <c r="E17" i="1"/>
  <c r="I17" i="1"/>
  <c r="J16" i="1"/>
  <c r="E16" i="1"/>
  <c r="I16" i="1"/>
  <c r="J15" i="1"/>
  <c r="E15" i="1"/>
  <c r="I15" i="1"/>
  <c r="J14" i="1"/>
  <c r="E14" i="1"/>
  <c r="I14" i="1"/>
  <c r="J13" i="1"/>
  <c r="E13" i="1"/>
  <c r="I13" i="1"/>
  <c r="J10" i="1"/>
  <c r="E10" i="1"/>
  <c r="I10" i="1"/>
  <c r="J9" i="1"/>
  <c r="E9" i="1"/>
  <c r="I9" i="1"/>
  <c r="J8" i="1"/>
  <c r="E8" i="1"/>
  <c r="I8" i="1"/>
  <c r="J3" i="1"/>
  <c r="E3" i="1"/>
  <c r="I3" i="1"/>
  <c r="F30" i="1"/>
  <c r="J30" i="1"/>
  <c r="E30" i="1"/>
  <c r="F25" i="1"/>
  <c r="J25" i="1"/>
  <c r="E25" i="1"/>
  <c r="F24" i="1"/>
  <c r="J24" i="1"/>
  <c r="E24" i="1"/>
  <c r="J4" i="1"/>
  <c r="E4" i="1"/>
  <c r="I4" i="1"/>
</calcChain>
</file>

<file path=xl/sharedStrings.xml><?xml version="1.0" encoding="utf-8"?>
<sst xmlns="http://schemas.openxmlformats.org/spreadsheetml/2006/main" count="1092" uniqueCount="337">
  <si>
    <t>Canal View Villa Plots - 6BR (B+G+2) (Option for Villas also indicated)</t>
  </si>
  <si>
    <t>Sr.No.</t>
  </si>
  <si>
    <t>Villa No.</t>
  </si>
  <si>
    <t>Type</t>
  </si>
  <si>
    <t>Plot Area 
(Sft)</t>
  </si>
  <si>
    <t>GFA
(Sft)</t>
  </si>
  <si>
    <t>Saleable Area 
(Villa - Sft)</t>
  </si>
  <si>
    <t>Rate / Sft 
(AED - Plot)</t>
  </si>
  <si>
    <t>Rate / Sft 
(AED - Villa)</t>
  </si>
  <si>
    <t>Plot Purchase Price 
(AED)</t>
  </si>
  <si>
    <t>Villa Purchase Price
(AED)</t>
  </si>
  <si>
    <t>Blocked Unit Update by Sales Team</t>
  </si>
  <si>
    <t>CV05</t>
  </si>
  <si>
    <t>3A</t>
  </si>
  <si>
    <t>CV06</t>
  </si>
  <si>
    <t>3B</t>
  </si>
  <si>
    <t>CV07</t>
  </si>
  <si>
    <t>3D</t>
  </si>
  <si>
    <t>CV08</t>
  </si>
  <si>
    <t>3F</t>
  </si>
  <si>
    <t>CV09</t>
  </si>
  <si>
    <t>CV11</t>
  </si>
  <si>
    <t>CV12</t>
  </si>
  <si>
    <t>CV13</t>
  </si>
  <si>
    <t>CV14</t>
  </si>
  <si>
    <t>CV15</t>
  </si>
  <si>
    <t>CV16</t>
  </si>
  <si>
    <t>CV17</t>
  </si>
  <si>
    <t>CV18</t>
  </si>
  <si>
    <t>CV19</t>
  </si>
  <si>
    <t>CV20</t>
  </si>
  <si>
    <t>CV21</t>
  </si>
  <si>
    <t>CV22</t>
  </si>
  <si>
    <t>CV23</t>
  </si>
  <si>
    <t>G+ 12 Multi Storey Building (B+G+12) Plots  - GFA Sale</t>
  </si>
  <si>
    <t>Plot No.</t>
  </si>
  <si>
    <t>Cluster*</t>
  </si>
  <si>
    <t>Rate / Sft 
(AED - GFA)</t>
  </si>
  <si>
    <t>Purchase Price (AED)</t>
  </si>
  <si>
    <t>MA05</t>
  </si>
  <si>
    <t>Residential + Retail</t>
  </si>
  <si>
    <t>B</t>
  </si>
  <si>
    <t>MA07</t>
  </si>
  <si>
    <t>Residential</t>
  </si>
  <si>
    <t>Hotel Plot (G+35) - GFA Sale</t>
  </si>
  <si>
    <t>HO 01</t>
  </si>
  <si>
    <t>Hospitality</t>
  </si>
  <si>
    <t>G+48 Plots - GFA Sale</t>
  </si>
  <si>
    <t>MS02</t>
  </si>
  <si>
    <t>Mixed Use</t>
  </si>
  <si>
    <t>MS03</t>
  </si>
  <si>
    <t>Total</t>
  </si>
  <si>
    <t>Sheikh Zayed Road (Tecom) Mixed Use Plot (G+60) - GFA Sale</t>
  </si>
  <si>
    <t>Plot Name.</t>
  </si>
  <si>
    <t>Tecom</t>
  </si>
  <si>
    <t>Availability to be confirmed with CRM before offering to prospective buyer.</t>
  </si>
  <si>
    <t>Type of Villa</t>
  </si>
  <si>
    <t>4A</t>
  </si>
  <si>
    <t>4B</t>
  </si>
  <si>
    <t>4F</t>
  </si>
  <si>
    <t>4H</t>
  </si>
  <si>
    <t>PLC = Garden Premium</t>
  </si>
  <si>
    <t>Area Premium = Corner Premium</t>
  </si>
  <si>
    <t>Saleable Area (Sqft)</t>
  </si>
  <si>
    <t>Sl. No.</t>
  </si>
  <si>
    <t>DM Plot Number</t>
  </si>
  <si>
    <t>Style</t>
  </si>
  <si>
    <t>Plot Area (Sqft)</t>
  </si>
  <si>
    <t>Number of Bedroom</t>
  </si>
  <si>
    <t>Base Price</t>
  </si>
  <si>
    <t>Preferential Location Charge</t>
  </si>
  <si>
    <t>Area Premium</t>
  </si>
  <si>
    <t>Total Price/Sqft</t>
  </si>
  <si>
    <t>4A Villa Price</t>
  </si>
  <si>
    <t>4B Villa Price</t>
  </si>
  <si>
    <t>4C Villa Price</t>
  </si>
  <si>
    <t>4D Villa Price</t>
  </si>
  <si>
    <t>4E Villa Price</t>
  </si>
  <si>
    <t>4F Villa Price</t>
  </si>
  <si>
    <t>4G Villa Price</t>
  </si>
  <si>
    <t>4H Villa Price</t>
  </si>
  <si>
    <t>STATUS</t>
  </si>
  <si>
    <t>Sobha Hartland Villas - Phase I</t>
  </si>
  <si>
    <t>SV02</t>
  </si>
  <si>
    <t>Street View</t>
  </si>
  <si>
    <t>SV03</t>
  </si>
  <si>
    <t>SV05</t>
  </si>
  <si>
    <t>SV07</t>
  </si>
  <si>
    <t>SV08</t>
  </si>
  <si>
    <t xml:space="preserve">Block By Jawad </t>
  </si>
  <si>
    <t>SV09</t>
  </si>
  <si>
    <t>SV11</t>
  </si>
  <si>
    <t>SV14</t>
  </si>
  <si>
    <t>SV17</t>
  </si>
  <si>
    <t>SV18</t>
  </si>
  <si>
    <t>SV19</t>
  </si>
  <si>
    <t>SV20</t>
  </si>
  <si>
    <t>SV21</t>
  </si>
  <si>
    <t>SV22</t>
  </si>
  <si>
    <t>SV23</t>
  </si>
  <si>
    <t>SV24</t>
  </si>
  <si>
    <t>SV25</t>
  </si>
  <si>
    <t>SV28</t>
  </si>
  <si>
    <t>Blocked for Mr. Muralidharan - Email from Peter Nawar as per Chairman's Instructions - 31.08.2016. Check before releasing quote</t>
  </si>
  <si>
    <t>SV30</t>
  </si>
  <si>
    <t>Blocked for Jyotsna 22.08.2016. Check before releasing quote</t>
  </si>
  <si>
    <t>5A</t>
  </si>
  <si>
    <t>5C</t>
  </si>
  <si>
    <t>5D</t>
  </si>
  <si>
    <t>5E</t>
  </si>
  <si>
    <t>S.No</t>
  </si>
  <si>
    <t>5A Villa Price</t>
  </si>
  <si>
    <t>5C Villa Price</t>
  </si>
  <si>
    <t>5D Villa Price</t>
  </si>
  <si>
    <t>5E Villa Price</t>
  </si>
  <si>
    <t>Availability</t>
  </si>
  <si>
    <t>GV04</t>
  </si>
  <si>
    <t>Garden View</t>
  </si>
  <si>
    <t>GV06</t>
  </si>
  <si>
    <t>GV07</t>
  </si>
  <si>
    <t>GV08</t>
  </si>
  <si>
    <t>GV09</t>
  </si>
  <si>
    <t>GV10</t>
  </si>
  <si>
    <t>GV11</t>
  </si>
  <si>
    <t>GV12</t>
  </si>
  <si>
    <t>Hold Under Yogesh - Hyder</t>
  </si>
  <si>
    <t>GV13</t>
  </si>
  <si>
    <t>GV15</t>
  </si>
  <si>
    <t>DDP</t>
  </si>
  <si>
    <t>JMS</t>
  </si>
  <si>
    <t>APPROVED BY</t>
  </si>
  <si>
    <t>CHECKED BY</t>
  </si>
  <si>
    <t>THC = Town House Cluster</t>
  </si>
  <si>
    <t>Areas given by ASME on 05 Dec 2016</t>
  </si>
  <si>
    <t>*Note:</t>
  </si>
  <si>
    <t>TYPE 1</t>
  </si>
  <si>
    <t>T213</t>
  </si>
  <si>
    <t>TYPE 2</t>
  </si>
  <si>
    <t>T212</t>
  </si>
  <si>
    <t>TYPE 3</t>
  </si>
  <si>
    <t>T211</t>
  </si>
  <si>
    <t>TYPE 4</t>
  </si>
  <si>
    <t>T210</t>
  </si>
  <si>
    <t>T209</t>
  </si>
  <si>
    <t>T208</t>
  </si>
  <si>
    <t>T207</t>
  </si>
  <si>
    <t>T206</t>
  </si>
  <si>
    <t>TYPE 5</t>
  </si>
  <si>
    <t>T205</t>
  </si>
  <si>
    <t>T204</t>
  </si>
  <si>
    <t>T203</t>
  </si>
  <si>
    <t>T202</t>
  </si>
  <si>
    <t>T201</t>
  </si>
  <si>
    <t>TH 02</t>
  </si>
  <si>
    <t>T113</t>
  </si>
  <si>
    <t>T112</t>
  </si>
  <si>
    <t>T111</t>
  </si>
  <si>
    <t>T109</t>
  </si>
  <si>
    <t>T108</t>
  </si>
  <si>
    <t>Booked by Irshad Team</t>
  </si>
  <si>
    <t>T107</t>
  </si>
  <si>
    <t>T106</t>
  </si>
  <si>
    <t>(AED)</t>
  </si>
  <si>
    <t>ft²</t>
  </si>
  <si>
    <t>m²</t>
  </si>
  <si>
    <t>Blocked Units Update by Sales Team</t>
  </si>
  <si>
    <t>Purchase Price on Saleable Area (with lift)</t>
  </si>
  <si>
    <t>Purchase Price on Saleable Area (without lift)</t>
  </si>
  <si>
    <t>Total Rate per Sq.ft. (with lift)</t>
  </si>
  <si>
    <t>Total Rate per Sq.ft. (without lift)</t>
  </si>
  <si>
    <t>Premium</t>
  </si>
  <si>
    <t>Rate per Sq.ft. (with lift)</t>
  </si>
  <si>
    <t>Rate per Sq.ft. (without lift)</t>
  </si>
  <si>
    <t xml:space="preserve">Saleable Area </t>
  </si>
  <si>
    <t>No. Of Bedroom</t>
  </si>
  <si>
    <t>Unit Type</t>
  </si>
  <si>
    <t>Unit No.</t>
  </si>
  <si>
    <t>Cluster</t>
  </si>
  <si>
    <t>S.No.</t>
  </si>
  <si>
    <t>Sobha Hartland Estates - Townhouses (Cluster 1 &amp; 2) - ASME</t>
  </si>
  <si>
    <t>Hold under Mr. Chadi</t>
  </si>
  <si>
    <t xml:space="preserve">01-G-01 </t>
  </si>
  <si>
    <t>Booked By Mr. Irshad Team</t>
  </si>
  <si>
    <t>1 BED TYPE A</t>
  </si>
  <si>
    <t>3 BED</t>
  </si>
  <si>
    <t>Hold for Mr. Raj / PC</t>
  </si>
  <si>
    <t>Booked by Patric Team</t>
  </si>
  <si>
    <t>1 BED TYPE C</t>
  </si>
  <si>
    <t>blocked by Yogesh</t>
  </si>
  <si>
    <t>1 BED TYPE D</t>
  </si>
  <si>
    <t>Hold for Mr. Raj / MP</t>
  </si>
  <si>
    <t>1 BED TYPE B</t>
  </si>
  <si>
    <t>Blocking Update by Sales Team</t>
  </si>
  <si>
    <t>Parking Spaces</t>
  </si>
  <si>
    <t>Rate per Sq.ft. (AED)</t>
  </si>
  <si>
    <t>Chargeable Area (Sq.ft)</t>
  </si>
  <si>
    <t>Saleable Area (Sq.ft.)</t>
  </si>
  <si>
    <t>Total Area (Sq.ft.)</t>
  </si>
  <si>
    <t>Total Area (Sq.m.)</t>
  </si>
  <si>
    <t>Common Areas (Sq.ft.)</t>
  </si>
  <si>
    <t>Common Areas (Sq.m.)</t>
  </si>
  <si>
    <t>Terrace Area (Sq.ft.)</t>
  </si>
  <si>
    <t>Terrace Area (Sq.m.)</t>
  </si>
  <si>
    <t>Yard Area (Sq.ft.)</t>
  </si>
  <si>
    <t>Yard Area (Sq.m.)</t>
  </si>
  <si>
    <t>Balcony Area (Sq.ft.)</t>
  </si>
  <si>
    <t>Balcony Area (Sq.m.)</t>
  </si>
  <si>
    <t>Suite Area inluding void  (Sq.ft.)</t>
  </si>
  <si>
    <t>Suite Area inluding void (Sq.m.)</t>
  </si>
  <si>
    <t xml:space="preserve">No. Of Bedroom
</t>
  </si>
  <si>
    <t>Floor No</t>
  </si>
  <si>
    <t>Unit No</t>
  </si>
  <si>
    <t>Building No</t>
  </si>
  <si>
    <t>Sobha Hartland Greens Phase I (Building 1) - Master Inventory</t>
  </si>
  <si>
    <t>2 BED TYPE L1</t>
  </si>
  <si>
    <t>2</t>
  </si>
  <si>
    <t>8</t>
  </si>
  <si>
    <t>2 BED TYPE S1</t>
  </si>
  <si>
    <t>Booked under Irshad Team</t>
  </si>
  <si>
    <t>2 BED TYPE M1</t>
  </si>
  <si>
    <t>3 BED DUPLEX TYPE G</t>
  </si>
  <si>
    <t>3</t>
  </si>
  <si>
    <t>7</t>
  </si>
  <si>
    <t>3 BED DUPLEX TYPE H</t>
  </si>
  <si>
    <t>booked by patric team</t>
  </si>
  <si>
    <t>2 BED TYPE L</t>
  </si>
  <si>
    <t>3 BED TYPE H</t>
  </si>
  <si>
    <t>2 BED TYPE S</t>
  </si>
  <si>
    <t>2 BED TYPE M</t>
  </si>
  <si>
    <t>1 BED TYPE F1</t>
  </si>
  <si>
    <t>1</t>
  </si>
  <si>
    <t>6</t>
  </si>
  <si>
    <t>3 BED TYPE D</t>
  </si>
  <si>
    <t>1 BED TYPE F2</t>
  </si>
  <si>
    <t>1 BED TYPE G1</t>
  </si>
  <si>
    <t>STUDIO TYPE B2</t>
  </si>
  <si>
    <t>ST</t>
  </si>
  <si>
    <t>5</t>
  </si>
  <si>
    <t>ON HOLD BY PATRIC</t>
  </si>
  <si>
    <t>SOLD BY PATRIC'S TEAM.</t>
  </si>
  <si>
    <t>4</t>
  </si>
  <si>
    <t>Booked By Jawad Team</t>
  </si>
  <si>
    <t>1 BED TYPE F10</t>
  </si>
  <si>
    <t>2 BED TYPE F</t>
  </si>
  <si>
    <t>HOLD UNDER PATRIC</t>
  </si>
  <si>
    <t>Booked by Patric team</t>
  </si>
  <si>
    <t>Booke</t>
  </si>
  <si>
    <t>3 BED TYPE E</t>
  </si>
  <si>
    <t>Purchase Price</t>
  </si>
  <si>
    <t>Total Rate per Sq.ft.</t>
  </si>
  <si>
    <t>Saleable Area (Round up) Sq.ft.</t>
  </si>
  <si>
    <t>Chargeable Area (Sq.ft.)</t>
  </si>
  <si>
    <t>Saleable Area (Sq.m)</t>
  </si>
  <si>
    <t>Suite Area excluding void  (Sq.ft.)</t>
  </si>
  <si>
    <t>Suite Area excluding void (Sq.m.)</t>
  </si>
  <si>
    <t>Unit Name</t>
  </si>
  <si>
    <t>Building 2 - Availability</t>
  </si>
  <si>
    <t>3 BED DUPLEX TYPE M</t>
  </si>
  <si>
    <t>Booked Under Irshad Team</t>
  </si>
  <si>
    <t>3 BED DUPLEX TYPE L</t>
  </si>
  <si>
    <t xml:space="preserve">hold under Jawad </t>
  </si>
  <si>
    <t>hold under Jawad</t>
  </si>
  <si>
    <t>1 BED TYPE G3</t>
  </si>
  <si>
    <t>G</t>
  </si>
  <si>
    <t>1 BED TYPE F7</t>
  </si>
  <si>
    <t>1 BED TYPE H</t>
  </si>
  <si>
    <t>1 BED TYPE G2</t>
  </si>
  <si>
    <t>Total Rate Per Sq.ft.</t>
  </si>
  <si>
    <t xml:space="preserve"> 3 bed duplex type B </t>
  </si>
  <si>
    <t>3 Duplex</t>
  </si>
  <si>
    <t>04-07-DPB-02</t>
  </si>
  <si>
    <t xml:space="preserve"> 2 bed duplex type C </t>
  </si>
  <si>
    <t>2 Duplex</t>
  </si>
  <si>
    <t>04-07-DPC-01</t>
  </si>
  <si>
    <t xml:space="preserve"> 3 bed duplex type D </t>
  </si>
  <si>
    <t>04-07-DPD-07</t>
  </si>
  <si>
    <t xml:space="preserve"> 3 bed duplex type E </t>
  </si>
  <si>
    <t>04-07-DPE-06</t>
  </si>
  <si>
    <t xml:space="preserve"> 2 bed duplex type F </t>
  </si>
  <si>
    <t>04-07-DPF-05</t>
  </si>
  <si>
    <t>04-07-DPC-04</t>
  </si>
  <si>
    <t xml:space="preserve"> 2 bed type A4 </t>
  </si>
  <si>
    <t>04-06-2A-02</t>
  </si>
  <si>
    <t xml:space="preserve"> 2 bed type B </t>
  </si>
  <si>
    <t>04-06-2B-10</t>
  </si>
  <si>
    <t xml:space="preserve"> 2 bed type A3 </t>
  </si>
  <si>
    <t>04-06-2A-09</t>
  </si>
  <si>
    <t>04-06-2A-04</t>
  </si>
  <si>
    <t xml:space="preserve"> 1 bed type C </t>
  </si>
  <si>
    <t>04-05-1C-10</t>
  </si>
  <si>
    <t>04-05-2A-09</t>
  </si>
  <si>
    <t xml:space="preserve"> 2 bed type K2 </t>
  </si>
  <si>
    <t>04-05-2A-07</t>
  </si>
  <si>
    <t xml:space="preserve"> 3 bed type A2 </t>
  </si>
  <si>
    <t>04-05-3A-06</t>
  </si>
  <si>
    <t>04-05-1C-05</t>
  </si>
  <si>
    <t>04-05-2A-04</t>
  </si>
  <si>
    <t>04-04-2A-02</t>
  </si>
  <si>
    <t>04-04-2A-09</t>
  </si>
  <si>
    <t xml:space="preserve"> 1 bed type A7 </t>
  </si>
  <si>
    <t>04-04-1A-08</t>
  </si>
  <si>
    <t>04-04-2A-07</t>
  </si>
  <si>
    <t>Hold by Patric team</t>
  </si>
  <si>
    <t>04-04-3A-06</t>
  </si>
  <si>
    <t>04-04-2A-04</t>
  </si>
  <si>
    <t>04-03-2A-02</t>
  </si>
  <si>
    <t>04-03-1C-10</t>
  </si>
  <si>
    <t>04-03-2A-09</t>
  </si>
  <si>
    <t>04-03-1A-08</t>
  </si>
  <si>
    <t>04-03-2A-07</t>
  </si>
  <si>
    <t>04-03-3A-06</t>
  </si>
  <si>
    <t>04-03-1C-05</t>
  </si>
  <si>
    <t>04-03-2A-04</t>
  </si>
  <si>
    <t xml:space="preserve"> 2 bed type A2 </t>
  </si>
  <si>
    <t>04-02-2A-02</t>
  </si>
  <si>
    <t xml:space="preserve"> 3 bed type A1 </t>
  </si>
  <si>
    <t>04-02-3A-01</t>
  </si>
  <si>
    <t xml:space="preserve"> 2 bed type A1 </t>
  </si>
  <si>
    <t>04-02-2A-09</t>
  </si>
  <si>
    <t>04-02-1A-08</t>
  </si>
  <si>
    <t xml:space="preserve"> 2 bed type K1 </t>
  </si>
  <si>
    <t>04-02-2A-07</t>
  </si>
  <si>
    <t>04-02-3A-06</t>
  </si>
  <si>
    <t>04-02-2A-04</t>
  </si>
  <si>
    <t xml:space="preserve"> 1 bed type B </t>
  </si>
  <si>
    <t>04-01-1B-06</t>
  </si>
  <si>
    <t>Price as per ASME areas Villa Price</t>
  </si>
  <si>
    <t>Total Price /sq.ft</t>
  </si>
  <si>
    <t>Saleable Area</t>
  </si>
  <si>
    <t>Chargeable Area</t>
  </si>
  <si>
    <t>Viod</t>
  </si>
  <si>
    <t>Yard Area</t>
  </si>
  <si>
    <t>Terrace Area</t>
  </si>
  <si>
    <t>Balcony Area</t>
  </si>
  <si>
    <t>Suite Area</t>
  </si>
  <si>
    <t>Commercial Unit No</t>
  </si>
  <si>
    <t>Sobha Hartland Greens - Phase I (Building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</si>
</sst>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0.5"/>
      <name val="Tahoma"/>
      <family val="2"/>
    </font>
    <font>
      <sz val="9"/>
      <color rgb="FF7F7F7F"/>
      <name val="Tahoma"/>
      <family val="2"/>
    </font>
    <font>
      <b/>
      <sz val="10"/>
      <color theme="1"/>
      <name val="Calibri"/>
      <family val="2"/>
      <scheme val="minor"/>
    </font>
    <font>
      <b/>
      <sz val="22"/>
      <color theme="1"/>
      <name val="Tahoma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BD5B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theme="5" tint="-0.499984740745262"/>
      </bottom>
      <diagonal/>
    </border>
    <border>
      <left/>
      <right style="thin">
        <color indexed="64"/>
      </right>
      <top/>
      <bottom/>
      <diagonal/>
    </border>
    <border>
      <left style="medium">
        <color theme="5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5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theme="5" tint="-0.499984740745262"/>
      </top>
      <bottom style="thin">
        <color indexed="64"/>
      </bottom>
      <diagonal/>
    </border>
    <border>
      <left/>
      <right style="medium">
        <color theme="5" tint="-0.499984740745262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71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indent="2"/>
    </xf>
    <xf numFmtId="43" fontId="4" fillId="0" borderId="1" xfId="1" quotePrefix="1" applyFont="1" applyBorder="1" applyAlignment="1">
      <alignment horizontal="left" vertical="center" indent="2"/>
    </xf>
    <xf numFmtId="0" fontId="4" fillId="0" borderId="1" xfId="0" applyFont="1" applyBorder="1" applyAlignment="1">
      <alignment horizontal="left" vertical="center" indent="2"/>
    </xf>
    <xf numFmtId="43" fontId="4" fillId="0" borderId="1" xfId="1" quotePrefix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 indent="1"/>
    </xf>
    <xf numFmtId="43" fontId="2" fillId="0" borderId="1" xfId="1" quotePrefix="1" applyFont="1" applyBorder="1" applyAlignment="1">
      <alignment horizontal="center" vertical="center"/>
    </xf>
    <xf numFmtId="43" fontId="2" fillId="0" borderId="1" xfId="1" quotePrefix="1" applyFont="1" applyBorder="1" applyAlignment="1">
      <alignment horizontal="right" vertical="center" indent="1"/>
    </xf>
    <xf numFmtId="3" fontId="2" fillId="0" borderId="1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quotePrefix="1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/>
    </xf>
    <xf numFmtId="0" fontId="4" fillId="0" borderId="4" xfId="0" quotePrefix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2" fillId="0" borderId="3" xfId="0" quotePrefix="1" applyFont="1" applyBorder="1" applyAlignment="1">
      <alignment horizontal="center" vertical="center"/>
    </xf>
    <xf numFmtId="0" fontId="2" fillId="0" borderId="4" xfId="0" quotePrefix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1" xfId="0" applyFont="1" applyBorder="1"/>
    <xf numFmtId="18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5" fillId="0" borderId="0" xfId="0" applyFont="1"/>
    <xf numFmtId="4" fontId="4" fillId="4" borderId="2" xfId="2" applyNumberFormat="1" applyFont="1" applyFill="1" applyBorder="1" applyAlignment="1">
      <alignment horizontal="center"/>
    </xf>
    <xf numFmtId="1" fontId="0" fillId="0" borderId="0" xfId="0" applyNumberFormat="1"/>
    <xf numFmtId="1" fontId="0" fillId="4" borderId="0" xfId="0" applyNumberFormat="1" applyFill="1"/>
    <xf numFmtId="0" fontId="0" fillId="4" borderId="0" xfId="0" applyFill="1"/>
    <xf numFmtId="0" fontId="2" fillId="0" borderId="5" xfId="3" applyFont="1" applyFill="1" applyBorder="1" applyAlignment="1">
      <alignment horizontal="center" vertical="center"/>
    </xf>
    <xf numFmtId="1" fontId="2" fillId="4" borderId="8" xfId="0" applyNumberFormat="1" applyFont="1" applyFill="1" applyBorder="1" applyAlignment="1">
      <alignment horizontal="center" vertical="center" wrapText="1"/>
    </xf>
    <xf numFmtId="0" fontId="2" fillId="0" borderId="8" xfId="3" applyFont="1" applyFill="1" applyBorder="1" applyAlignment="1">
      <alignment horizontal="center" vertical="center"/>
    </xf>
    <xf numFmtId="1" fontId="2" fillId="4" borderId="5" xfId="0" applyNumberFormat="1" applyFont="1" applyFill="1" applyBorder="1" applyAlignment="1">
      <alignment horizontal="center" vertical="center" wrapText="1"/>
    </xf>
    <xf numFmtId="1" fontId="2" fillId="4" borderId="9" xfId="0" applyNumberFormat="1" applyFont="1" applyFill="1" applyBorder="1" applyAlignment="1">
      <alignment horizontal="center" vertical="center" wrapText="1"/>
    </xf>
    <xf numFmtId="1" fontId="2" fillId="4" borderId="10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11" xfId="0" applyFill="1" applyBorder="1" applyAlignment="1"/>
    <xf numFmtId="0" fontId="0" fillId="0" borderId="7" xfId="0" applyFill="1" applyBorder="1" applyAlignment="1"/>
    <xf numFmtId="0" fontId="6" fillId="0" borderId="2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4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4" fillId="0" borderId="12" xfId="3" applyFont="1" applyFill="1" applyBorder="1" applyAlignment="1">
      <alignment horizontal="center"/>
    </xf>
    <xf numFmtId="0" fontId="4" fillId="0" borderId="1" xfId="3" applyFont="1" applyFill="1" applyBorder="1" applyAlignment="1">
      <alignment horizontal="center"/>
    </xf>
    <xf numFmtId="0" fontId="4" fillId="0" borderId="6" xfId="3" applyFont="1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1" fontId="0" fillId="0" borderId="1" xfId="2" applyNumberFormat="1" applyFont="1" applyFill="1" applyBorder="1" applyAlignment="1">
      <alignment horizontal="left" indent="3"/>
    </xf>
    <xf numFmtId="1" fontId="4" fillId="0" borderId="3" xfId="2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right"/>
    </xf>
    <xf numFmtId="0" fontId="0" fillId="0" borderId="1" xfId="0" applyFill="1" applyBorder="1"/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0" fontId="0" fillId="5" borderId="0" xfId="0" applyFill="1"/>
    <xf numFmtId="3" fontId="0" fillId="0" borderId="1" xfId="0" applyNumberFormat="1" applyFill="1" applyBorder="1" applyAlignment="1">
      <alignment horizontal="center"/>
    </xf>
    <xf numFmtId="2" fontId="4" fillId="0" borderId="1" xfId="2" applyNumberFormat="1" applyFont="1" applyFill="1" applyBorder="1" applyAlignment="1">
      <alignment horizontal="center"/>
    </xf>
    <xf numFmtId="3" fontId="0" fillId="0" borderId="1" xfId="0" applyNumberFormat="1" applyFill="1" applyBorder="1"/>
    <xf numFmtId="4" fontId="0" fillId="0" borderId="2" xfId="0" applyNumberFormat="1" applyBorder="1" applyAlignment="1">
      <alignment horizontal="center"/>
    </xf>
    <xf numFmtId="1" fontId="0" fillId="4" borderId="1" xfId="2" applyNumberFormat="1" applyFont="1" applyFill="1" applyBorder="1" applyAlignment="1">
      <alignment horizontal="left" indent="3"/>
    </xf>
    <xf numFmtId="1" fontId="4" fillId="4" borderId="3" xfId="2" applyNumberFormat="1" applyFon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3" fontId="0" fillId="4" borderId="2" xfId="0" applyNumberFormat="1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0" fontId="0" fillId="0" borderId="1" xfId="0" applyBorder="1"/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14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right" indent="3"/>
    </xf>
    <xf numFmtId="1" fontId="4" fillId="6" borderId="3" xfId="2" applyNumberFormat="1" applyFont="1" applyFill="1" applyBorder="1" applyAlignment="1">
      <alignment horizontal="center"/>
    </xf>
    <xf numFmtId="43" fontId="0" fillId="0" borderId="0" xfId="1" applyFont="1"/>
    <xf numFmtId="2" fontId="0" fillId="0" borderId="0" xfId="0" applyNumberFormat="1"/>
    <xf numFmtId="4" fontId="4" fillId="4" borderId="2" xfId="2" applyNumberFormat="1" applyFont="1" applyFill="1" applyBorder="1" applyAlignment="1">
      <alignment horizontal="right"/>
    </xf>
    <xf numFmtId="4" fontId="0" fillId="0" borderId="0" xfId="0" applyNumberFormat="1"/>
    <xf numFmtId="0" fontId="2" fillId="0" borderId="8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/>
    </xf>
    <xf numFmtId="4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4" fontId="4" fillId="0" borderId="1" xfId="0" applyNumberFormat="1" applyFont="1" applyFill="1" applyBorder="1"/>
    <xf numFmtId="0" fontId="0" fillId="0" borderId="15" xfId="0" applyFill="1" applyBorder="1" applyAlignment="1">
      <alignment horizontal="center"/>
    </xf>
    <xf numFmtId="0" fontId="0" fillId="0" borderId="0" xfId="0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vertical="center"/>
    </xf>
    <xf numFmtId="4" fontId="8" fillId="4" borderId="0" xfId="0" applyNumberFormat="1" applyFont="1" applyFill="1" applyBorder="1" applyAlignment="1">
      <alignment horizontal="center" vertical="center"/>
    </xf>
    <xf numFmtId="4" fontId="8" fillId="4" borderId="16" xfId="0" applyNumberFormat="1" applyFont="1" applyFill="1" applyBorder="1" applyAlignment="1">
      <alignment horizontal="center" vertical="center"/>
    </xf>
    <xf numFmtId="4" fontId="8" fillId="4" borderId="17" xfId="0" applyNumberFormat="1" applyFont="1" applyFill="1" applyBorder="1" applyAlignment="1">
      <alignment horizontal="center" vertical="center"/>
    </xf>
    <xf numFmtId="4" fontId="7" fillId="4" borderId="0" xfId="0" applyNumberFormat="1" applyFont="1" applyFill="1" applyBorder="1" applyAlignment="1">
      <alignment horizontal="center" vertical="center"/>
    </xf>
    <xf numFmtId="4" fontId="7" fillId="4" borderId="18" xfId="0" applyNumberFormat="1" applyFont="1" applyFill="1" applyBorder="1" applyAlignment="1">
      <alignment horizontal="center" vertical="center"/>
    </xf>
    <xf numFmtId="4" fontId="7" fillId="4" borderId="19" xfId="0" applyNumberFormat="1" applyFont="1" applyFill="1" applyBorder="1" applyAlignment="1">
      <alignment horizontal="center" vertical="center"/>
    </xf>
    <xf numFmtId="4" fontId="9" fillId="0" borderId="0" xfId="1" applyNumberFormat="1" applyFont="1" applyFill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horizontal="right" vertical="center" indent="1"/>
    </xf>
    <xf numFmtId="0" fontId="8" fillId="0" borderId="0" xfId="0" applyFont="1" applyFill="1" applyBorder="1"/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/>
    <xf numFmtId="3" fontId="7" fillId="0" borderId="0" xfId="0" applyNumberFormat="1" applyFont="1" applyFill="1"/>
    <xf numFmtId="0" fontId="9" fillId="0" borderId="1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right" vertical="center" indent="1"/>
    </xf>
    <xf numFmtId="4" fontId="11" fillId="0" borderId="1" xfId="0" applyNumberFormat="1" applyFont="1" applyFill="1" applyBorder="1" applyAlignment="1">
      <alignment horizontal="right" vertical="center" indent="1"/>
    </xf>
    <xf numFmtId="4" fontId="10" fillId="0" borderId="1" xfId="0" applyNumberFormat="1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" fontId="9" fillId="0" borderId="1" xfId="1" applyNumberFormat="1" applyFont="1" applyFill="1" applyBorder="1" applyAlignment="1">
      <alignment horizontal="right" vertical="center" indent="1"/>
    </xf>
    <xf numFmtId="4" fontId="9" fillId="0" borderId="1" xfId="0" applyNumberFormat="1" applyFont="1" applyFill="1" applyBorder="1" applyAlignment="1">
      <alignment horizontal="right" vertical="center" indent="1"/>
    </xf>
    <xf numFmtId="0" fontId="9" fillId="0" borderId="2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3" fillId="0" borderId="0" xfId="0" applyNumberFormat="1" applyFont="1"/>
    <xf numFmtId="3" fontId="12" fillId="0" borderId="0" xfId="0" applyNumberFormat="1" applyFont="1"/>
    <xf numFmtId="3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/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13" fillId="0" borderId="0" xfId="0" applyFont="1"/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/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3" fontId="4" fillId="0" borderId="1" xfId="0" applyNumberFormat="1" applyFont="1" applyFill="1" applyBorder="1"/>
    <xf numFmtId="3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/>
    <xf numFmtId="4" fontId="4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/>
    <xf numFmtId="4" fontId="2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wrapText="1"/>
    </xf>
    <xf numFmtId="3" fontId="9" fillId="0" borderId="22" xfId="0" applyNumberFormat="1" applyFont="1" applyFill="1" applyBorder="1" applyAlignment="1">
      <alignment horizontal="right" vertical="center" indent="1"/>
    </xf>
    <xf numFmtId="4" fontId="9" fillId="0" borderId="2" xfId="0" applyNumberFormat="1" applyFont="1" applyFill="1" applyBorder="1" applyAlignment="1">
      <alignment horizontal="right" indent="1"/>
    </xf>
    <xf numFmtId="4" fontId="9" fillId="0" borderId="1" xfId="0" applyNumberFormat="1" applyFont="1" applyFill="1" applyBorder="1" applyAlignment="1">
      <alignment horizontal="right" indent="1"/>
    </xf>
    <xf numFmtId="4" fontId="9" fillId="0" borderId="1" xfId="0" applyNumberFormat="1" applyFont="1" applyFill="1" applyBorder="1" applyAlignment="1">
      <alignment horizontal="right"/>
    </xf>
    <xf numFmtId="4" fontId="9" fillId="0" borderId="1" xfId="0" applyNumberFormat="1" applyFont="1" applyFill="1" applyBorder="1"/>
    <xf numFmtId="4" fontId="9" fillId="0" borderId="1" xfId="0" applyNumberFormat="1" applyFont="1" applyFill="1" applyBorder="1" applyAlignment="1">
      <alignment vertical="center"/>
    </xf>
    <xf numFmtId="4" fontId="9" fillId="0" borderId="1" xfId="0" applyNumberFormat="1" applyFont="1" applyFill="1" applyBorder="1" applyAlignment="1"/>
    <xf numFmtId="49" fontId="9" fillId="0" borderId="1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0" fillId="0" borderId="0" xfId="0" applyFont="1" applyFill="1"/>
    <xf numFmtId="0" fontId="0" fillId="0" borderId="0" xfId="0" applyFont="1"/>
    <xf numFmtId="0" fontId="0" fillId="4" borderId="1" xfId="0" applyFont="1" applyFill="1" applyBorder="1" applyAlignment="1">
      <alignment wrapText="1"/>
    </xf>
    <xf numFmtId="0" fontId="0" fillId="4" borderId="1" xfId="0" applyFont="1" applyFill="1" applyBorder="1"/>
    <xf numFmtId="3" fontId="9" fillId="4" borderId="22" xfId="0" applyNumberFormat="1" applyFont="1" applyFill="1" applyBorder="1" applyAlignment="1">
      <alignment horizontal="right" vertical="center" indent="1"/>
    </xf>
    <xf numFmtId="4" fontId="9" fillId="4" borderId="2" xfId="0" applyNumberFormat="1" applyFont="1" applyFill="1" applyBorder="1" applyAlignment="1">
      <alignment horizontal="right" indent="1"/>
    </xf>
    <xf numFmtId="4" fontId="9" fillId="4" borderId="1" xfId="0" applyNumberFormat="1" applyFont="1" applyFill="1" applyBorder="1" applyAlignment="1">
      <alignment horizontal="right" indent="1"/>
    </xf>
    <xf numFmtId="4" fontId="9" fillId="4" borderId="1" xfId="0" applyNumberFormat="1" applyFont="1" applyFill="1" applyBorder="1" applyAlignment="1">
      <alignment horizontal="right" vertical="center" indent="1"/>
    </xf>
    <xf numFmtId="4" fontId="9" fillId="4" borderId="1" xfId="0" applyNumberFormat="1" applyFont="1" applyFill="1" applyBorder="1" applyAlignment="1"/>
    <xf numFmtId="4" fontId="9" fillId="4" borderId="1" xfId="0" applyNumberFormat="1" applyFont="1" applyFill="1" applyBorder="1" applyAlignment="1">
      <alignment horizontal="right"/>
    </xf>
    <xf numFmtId="4" fontId="9" fillId="4" borderId="1" xfId="0" applyNumberFormat="1" applyFont="1" applyFill="1" applyBorder="1"/>
    <xf numFmtId="49" fontId="9" fillId="4" borderId="1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/>
    </xf>
    <xf numFmtId="1" fontId="9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wrapText="1"/>
    </xf>
    <xf numFmtId="0" fontId="0" fillId="4" borderId="1" xfId="0" applyFill="1" applyBorder="1"/>
    <xf numFmtId="4" fontId="9" fillId="4" borderId="1" xfId="0" applyNumberFormat="1" applyFont="1" applyFill="1" applyBorder="1" applyAlignment="1">
      <alignment vertical="center"/>
    </xf>
    <xf numFmtId="0" fontId="0" fillId="0" borderId="1" xfId="0" applyBorder="1" applyAlignment="1">
      <alignment wrapText="1"/>
    </xf>
    <xf numFmtId="0" fontId="5" fillId="4" borderId="0" xfId="0" applyFont="1" applyFill="1"/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/>
    <xf numFmtId="4" fontId="10" fillId="0" borderId="1" xfId="0" applyNumberFormat="1" applyFont="1" applyFill="1" applyBorder="1" applyAlignment="1">
      <alignment horizontal="right" indent="1"/>
    </xf>
    <xf numFmtId="4" fontId="10" fillId="0" borderId="1" xfId="0" applyNumberFormat="1" applyFont="1" applyFill="1" applyBorder="1" applyAlignment="1">
      <alignment horizontal="right"/>
    </xf>
    <xf numFmtId="4" fontId="10" fillId="0" borderId="1" xfId="0" applyNumberFormat="1" applyFont="1" applyFill="1" applyBorder="1"/>
    <xf numFmtId="4" fontId="10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/>
    <xf numFmtId="0" fontId="9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14" fillId="0" borderId="21" xfId="0" applyFont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right" vertical="center" indent="1"/>
    </xf>
    <xf numFmtId="4" fontId="15" fillId="0" borderId="1" xfId="0" applyNumberFormat="1" applyFont="1" applyFill="1" applyBorder="1" applyAlignment="1">
      <alignment horizontal="right" indent="1"/>
    </xf>
    <xf numFmtId="0" fontId="9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/>
    <xf numFmtId="0" fontId="15" fillId="4" borderId="1" xfId="0" applyNumberFormat="1" applyFont="1" applyFill="1" applyBorder="1" applyAlignment="1">
      <alignment horizontal="right" vertical="center" indent="1"/>
    </xf>
    <xf numFmtId="4" fontId="15" fillId="4" borderId="1" xfId="0" applyNumberFormat="1" applyFont="1" applyFill="1" applyBorder="1" applyAlignment="1">
      <alignment horizontal="right" indent="1"/>
    </xf>
    <xf numFmtId="0" fontId="9" fillId="4" borderId="1" xfId="0" applyNumberFormat="1" applyFont="1" applyFill="1" applyBorder="1" applyAlignment="1">
      <alignment horizontal="center"/>
    </xf>
    <xf numFmtId="0" fontId="9" fillId="4" borderId="1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Fill="1" applyAlignment="1"/>
    <xf numFmtId="0" fontId="9" fillId="0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3" fontId="9" fillId="4" borderId="1" xfId="0" applyNumberFormat="1" applyFont="1" applyFill="1" applyBorder="1" applyAlignment="1"/>
    <xf numFmtId="1" fontId="9" fillId="4" borderId="1" xfId="0" applyNumberFormat="1" applyFont="1" applyFill="1" applyBorder="1" applyAlignment="1">
      <alignment horizontal="right" indent="1"/>
    </xf>
    <xf numFmtId="0" fontId="9" fillId="4" borderId="1" xfId="0" applyFont="1" applyFill="1" applyBorder="1" applyAlignment="1">
      <alignment horizontal="right" indent="1"/>
    </xf>
    <xf numFmtId="0" fontId="4" fillId="0" borderId="1" xfId="0" applyFont="1" applyFill="1" applyBorder="1" applyAlignment="1">
      <alignment horizontal="right" indent="1"/>
    </xf>
    <xf numFmtId="164" fontId="9" fillId="4" borderId="1" xfId="0" applyNumberFormat="1" applyFont="1" applyFill="1" applyBorder="1" applyAlignment="1">
      <alignment horizontal="right" indent="1"/>
    </xf>
    <xf numFmtId="43" fontId="4" fillId="4" borderId="1" xfId="1" applyFont="1" applyFill="1" applyBorder="1" applyAlignment="1">
      <alignment horizontal="right" indent="1"/>
    </xf>
    <xf numFmtId="43" fontId="4" fillId="4" borderId="1" xfId="1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3" fontId="3" fillId="0" borderId="0" xfId="0" applyNumberFormat="1" applyFont="1" applyAlignment="1"/>
    <xf numFmtId="0" fontId="4" fillId="4" borderId="1" xfId="0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right" indent="1"/>
    </xf>
    <xf numFmtId="1" fontId="4" fillId="4" borderId="1" xfId="0" applyNumberFormat="1" applyFont="1" applyFill="1" applyBorder="1" applyAlignment="1">
      <alignment horizontal="right" indent="1"/>
    </xf>
    <xf numFmtId="0" fontId="4" fillId="4" borderId="1" xfId="0" applyFont="1" applyFill="1" applyBorder="1" applyAlignment="1">
      <alignment horizontal="right" indent="1"/>
    </xf>
    <xf numFmtId="164" fontId="4" fillId="4" borderId="1" xfId="0" applyNumberFormat="1" applyFont="1" applyFill="1" applyBorder="1" applyAlignment="1">
      <alignment horizontal="right" indent="1"/>
    </xf>
    <xf numFmtId="0" fontId="9" fillId="4" borderId="1" xfId="0" applyNumberFormat="1" applyFont="1" applyFill="1" applyBorder="1" applyAlignment="1">
      <alignment horizontal="center" wrapText="1"/>
    </xf>
    <xf numFmtId="3" fontId="9" fillId="4" borderId="1" xfId="0" applyNumberFormat="1" applyFont="1" applyFill="1" applyBorder="1" applyAlignment="1">
      <alignment horizontal="right" indent="1"/>
    </xf>
    <xf numFmtId="0" fontId="9" fillId="0" borderId="1" xfId="0" applyFont="1" applyFill="1" applyBorder="1" applyAlignment="1">
      <alignment horizontal="right" indent="1"/>
    </xf>
    <xf numFmtId="43" fontId="9" fillId="4" borderId="1" xfId="1" applyFont="1" applyFill="1" applyBorder="1" applyAlignment="1">
      <alignment horizontal="right" indent="1"/>
    </xf>
    <xf numFmtId="43" fontId="9" fillId="4" borderId="1" xfId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3" fontId="9" fillId="4" borderId="1" xfId="0" applyNumberFormat="1" applyFont="1" applyFill="1" applyBorder="1" applyAlignment="1">
      <alignment horizontal="center" wrapText="1"/>
    </xf>
    <xf numFmtId="1" fontId="9" fillId="4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wrapText="1"/>
    </xf>
    <xf numFmtId="0" fontId="2" fillId="0" borderId="21" xfId="0" applyFont="1" applyBorder="1" applyAlignment="1">
      <alignment horizontal="center" vertical="center"/>
    </xf>
  </cellXfs>
  <cellStyles count="4">
    <cellStyle name="Comma" xfId="1" builtinId="3"/>
    <cellStyle name="Comma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1\SSPrivate\SS%20CRM\Real%20Estate\HARTLAND\Sobha%20Hartland%20Greens%201\Martin\Sobha%20Hartland%20Greens%201%20Final%20Areas%20-%20Given%20by%20Martin%2007.02.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1\SSPrivate\SS%20CRM\Real%20Estate\HARTLAND\Sobha%20Hartland%20Greens%201\Martin\151104_G+8_Building%201_LD%20Format_Rev02%20Sent%20by%20Vinitha%20(Parking%20Bays)%2008.02.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S%20CRM\Real%20Estate\HARTLAND\Sobha%20Hartland%20Greens%20-%20Phase%20II\Inventory\ASME\Final%20ASME%20Areas\Sobha%202-%20Oqood%20Spreadsheet%20RE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</sheetNames>
    <sheetDataSet>
      <sheetData sheetId="0" refreshError="1">
        <row r="4">
          <cell r="B4" t="str">
            <v xml:space="preserve">01-G-01 </v>
          </cell>
          <cell r="C4" t="str">
            <v>G</v>
          </cell>
          <cell r="D4" t="str">
            <v>RESTAURANT</v>
          </cell>
          <cell r="E4">
            <v>337.39</v>
          </cell>
          <cell r="F4">
            <v>3631.6355948999994</v>
          </cell>
          <cell r="G4">
            <v>0</v>
          </cell>
          <cell r="H4">
            <v>0</v>
          </cell>
          <cell r="I4">
            <v>337.39</v>
          </cell>
          <cell r="J4">
            <v>3631.6355948999994</v>
          </cell>
        </row>
        <row r="5">
          <cell r="B5" t="str">
            <v>01-G-02</v>
          </cell>
          <cell r="C5" t="str">
            <v>G</v>
          </cell>
          <cell r="D5" t="str">
            <v>SHOP 01</v>
          </cell>
          <cell r="E5">
            <v>121.57</v>
          </cell>
          <cell r="F5">
            <v>1308.5685386999999</v>
          </cell>
          <cell r="G5">
            <v>0</v>
          </cell>
          <cell r="H5">
            <v>0</v>
          </cell>
          <cell r="I5">
            <v>121.57</v>
          </cell>
          <cell r="J5">
            <v>1308.5685386999999</v>
          </cell>
        </row>
        <row r="6">
          <cell r="B6" t="str">
            <v>01-G-03</v>
          </cell>
          <cell r="C6" t="str">
            <v>G</v>
          </cell>
          <cell r="D6" t="str">
            <v>SHOP 02</v>
          </cell>
          <cell r="E6">
            <v>88.13</v>
          </cell>
          <cell r="F6">
            <v>948.62338829999987</v>
          </cell>
          <cell r="G6">
            <v>0</v>
          </cell>
          <cell r="H6">
            <v>0</v>
          </cell>
          <cell r="I6">
            <v>88.13</v>
          </cell>
          <cell r="J6">
            <v>948.62338829999987</v>
          </cell>
        </row>
        <row r="7">
          <cell r="B7" t="str">
            <v>01-G-04</v>
          </cell>
          <cell r="C7" t="str">
            <v>G</v>
          </cell>
          <cell r="D7" t="str">
            <v>SHOP 03</v>
          </cell>
          <cell r="E7">
            <v>79.25</v>
          </cell>
          <cell r="F7">
            <v>853.0398674999999</v>
          </cell>
          <cell r="G7">
            <v>0</v>
          </cell>
          <cell r="H7">
            <v>0</v>
          </cell>
          <cell r="I7">
            <v>79.25</v>
          </cell>
          <cell r="J7">
            <v>853.0398674999999</v>
          </cell>
        </row>
        <row r="8">
          <cell r="B8" t="str">
            <v>01-G-05</v>
          </cell>
          <cell r="C8" t="str">
            <v>G</v>
          </cell>
          <cell r="D8" t="str">
            <v>SHOP 04</v>
          </cell>
          <cell r="E8">
            <v>79.8</v>
          </cell>
          <cell r="F8">
            <v>858.96001799999988</v>
          </cell>
          <cell r="G8">
            <v>0</v>
          </cell>
          <cell r="H8">
            <v>0</v>
          </cell>
          <cell r="I8">
            <v>79.8</v>
          </cell>
          <cell r="J8">
            <v>858.96001799999988</v>
          </cell>
        </row>
        <row r="9">
          <cell r="B9" t="str">
            <v>01-G-06</v>
          </cell>
          <cell r="C9" t="str">
            <v>G</v>
          </cell>
          <cell r="D9" t="str">
            <v>SHOP 05</v>
          </cell>
          <cell r="E9">
            <v>78.209999999999994</v>
          </cell>
          <cell r="F9">
            <v>841.84540109999989</v>
          </cell>
          <cell r="G9">
            <v>0</v>
          </cell>
          <cell r="H9">
            <v>0</v>
          </cell>
          <cell r="I9">
            <v>78.209999999999994</v>
          </cell>
          <cell r="J9">
            <v>841.84540109999989</v>
          </cell>
        </row>
        <row r="10">
          <cell r="B10">
            <v>1101</v>
          </cell>
          <cell r="C10" t="str">
            <v>1</v>
          </cell>
          <cell r="D10" t="str">
            <v>3 BED</v>
          </cell>
          <cell r="E10">
            <v>158.88999999999999</v>
          </cell>
          <cell r="F10">
            <v>1710.2776598999997</v>
          </cell>
          <cell r="G10">
            <v>15.66</v>
          </cell>
          <cell r="H10">
            <v>168.56283059999998</v>
          </cell>
          <cell r="I10">
            <v>174.54999999999998</v>
          </cell>
          <cell r="J10">
            <v>1878.8404904999998</v>
          </cell>
        </row>
        <row r="11">
          <cell r="B11">
            <v>1102</v>
          </cell>
          <cell r="C11" t="str">
            <v>1</v>
          </cell>
          <cell r="D11" t="str">
            <v>1 BED</v>
          </cell>
          <cell r="E11">
            <v>75.31</v>
          </cell>
          <cell r="F11">
            <v>810.63006209999992</v>
          </cell>
          <cell r="G11">
            <v>4.46</v>
          </cell>
          <cell r="H11">
            <v>48.007038599999994</v>
          </cell>
          <cell r="I11">
            <v>79.77</v>
          </cell>
          <cell r="J11">
            <v>858.63710069999991</v>
          </cell>
        </row>
        <row r="12">
          <cell r="B12">
            <v>1103</v>
          </cell>
          <cell r="C12" t="str">
            <v>1</v>
          </cell>
          <cell r="D12" t="str">
            <v>STUDIO</v>
          </cell>
          <cell r="E12">
            <v>49.91</v>
          </cell>
          <cell r="F12">
            <v>537.2267480999999</v>
          </cell>
          <cell r="G12">
            <v>0</v>
          </cell>
          <cell r="H12">
            <v>0</v>
          </cell>
          <cell r="I12">
            <v>49.91</v>
          </cell>
          <cell r="J12">
            <v>537.2267480999999</v>
          </cell>
        </row>
        <row r="13">
          <cell r="B13">
            <v>1104</v>
          </cell>
          <cell r="C13" t="str">
            <v>1</v>
          </cell>
          <cell r="D13" t="str">
            <v>1 BED</v>
          </cell>
          <cell r="E13">
            <v>74.989999999999995</v>
          </cell>
          <cell r="F13">
            <v>807.18561089999992</v>
          </cell>
          <cell r="G13">
            <v>4.9400000000000004</v>
          </cell>
          <cell r="H13">
            <v>53.173715399999999</v>
          </cell>
          <cell r="I13">
            <v>79.929999999999993</v>
          </cell>
          <cell r="J13">
            <v>860.35932629999991</v>
          </cell>
        </row>
        <row r="14">
          <cell r="B14">
            <v>1105</v>
          </cell>
          <cell r="C14" t="str">
            <v>1</v>
          </cell>
          <cell r="D14" t="str">
            <v>1 BED</v>
          </cell>
          <cell r="E14">
            <v>75.14</v>
          </cell>
          <cell r="F14">
            <v>808.8001974</v>
          </cell>
          <cell r="G14">
            <v>4.68</v>
          </cell>
          <cell r="H14">
            <v>50.375098799999996</v>
          </cell>
          <cell r="I14">
            <v>79.819999999999993</v>
          </cell>
          <cell r="J14">
            <v>859.17529620000005</v>
          </cell>
        </row>
        <row r="15">
          <cell r="B15">
            <v>1106</v>
          </cell>
          <cell r="C15" t="str">
            <v>1</v>
          </cell>
          <cell r="D15" t="str">
            <v>1 BED</v>
          </cell>
          <cell r="E15">
            <v>74.69</v>
          </cell>
          <cell r="F15">
            <v>803.95643789999997</v>
          </cell>
          <cell r="G15">
            <v>4.8099999999999996</v>
          </cell>
          <cell r="H15">
            <v>51.774407099999991</v>
          </cell>
          <cell r="I15">
            <v>79.5</v>
          </cell>
          <cell r="J15">
            <v>855.73084499999993</v>
          </cell>
        </row>
        <row r="16">
          <cell r="B16">
            <v>1107</v>
          </cell>
          <cell r="C16" t="str">
            <v>1</v>
          </cell>
          <cell r="D16" t="str">
            <v>1 BED</v>
          </cell>
          <cell r="E16">
            <v>74.849999999999994</v>
          </cell>
          <cell r="F16">
            <v>805.67866349999986</v>
          </cell>
          <cell r="G16">
            <v>4.8099999999999996</v>
          </cell>
          <cell r="H16">
            <v>51.774407099999991</v>
          </cell>
          <cell r="I16">
            <v>79.66</v>
          </cell>
          <cell r="J16">
            <v>857.45307059999982</v>
          </cell>
        </row>
        <row r="17">
          <cell r="B17">
            <v>1108</v>
          </cell>
          <cell r="C17" t="str">
            <v>1</v>
          </cell>
          <cell r="D17" t="str">
            <v>1 BED</v>
          </cell>
          <cell r="E17">
            <v>74.5</v>
          </cell>
          <cell r="F17">
            <v>801.911295</v>
          </cell>
          <cell r="G17">
            <v>4.8099999999999996</v>
          </cell>
          <cell r="H17">
            <v>51.774407099999991</v>
          </cell>
          <cell r="I17">
            <v>79.31</v>
          </cell>
          <cell r="J17">
            <v>853.68570209999996</v>
          </cell>
        </row>
        <row r="18">
          <cell r="B18">
            <v>1109</v>
          </cell>
          <cell r="C18" t="str">
            <v>1</v>
          </cell>
          <cell r="D18" t="str">
            <v>2 BED</v>
          </cell>
          <cell r="E18">
            <v>112.86</v>
          </cell>
          <cell r="F18">
            <v>1214.8148825999999</v>
          </cell>
          <cell r="G18">
            <v>7.95</v>
          </cell>
          <cell r="H18">
            <v>85.573084499999993</v>
          </cell>
          <cell r="I18">
            <v>120.81</v>
          </cell>
          <cell r="J18">
            <v>1300.3879671</v>
          </cell>
        </row>
        <row r="19">
          <cell r="B19">
            <v>1110</v>
          </cell>
          <cell r="C19" t="str">
            <v>1</v>
          </cell>
          <cell r="D19" t="str">
            <v>2 BED</v>
          </cell>
          <cell r="E19">
            <v>112.93</v>
          </cell>
          <cell r="F19">
            <v>1215.5683563</v>
          </cell>
          <cell r="G19">
            <v>7.95</v>
          </cell>
          <cell r="H19">
            <v>85.573084499999993</v>
          </cell>
          <cell r="I19">
            <v>120.88000000000001</v>
          </cell>
          <cell r="J19">
            <v>1301.1414408000001</v>
          </cell>
        </row>
        <row r="20">
          <cell r="B20">
            <v>1111</v>
          </cell>
          <cell r="C20" t="str">
            <v>1</v>
          </cell>
          <cell r="D20" t="str">
            <v>1 BED</v>
          </cell>
          <cell r="E20">
            <v>74.84</v>
          </cell>
          <cell r="F20">
            <v>805.57102439999994</v>
          </cell>
          <cell r="G20">
            <v>4.8099999999999996</v>
          </cell>
          <cell r="H20">
            <v>51.774407099999991</v>
          </cell>
          <cell r="I20">
            <v>79.650000000000006</v>
          </cell>
          <cell r="J20">
            <v>857.3454314999999</v>
          </cell>
        </row>
        <row r="21">
          <cell r="B21">
            <v>1112</v>
          </cell>
          <cell r="C21" t="str">
            <v>1</v>
          </cell>
          <cell r="D21" t="str">
            <v>1 BED</v>
          </cell>
          <cell r="E21">
            <v>74.459999999999994</v>
          </cell>
          <cell r="F21">
            <v>801.48073859999988</v>
          </cell>
          <cell r="G21">
            <v>4.8099999999999996</v>
          </cell>
          <cell r="H21">
            <v>51.774407099999991</v>
          </cell>
          <cell r="I21">
            <v>79.27</v>
          </cell>
          <cell r="J21">
            <v>853.25514569999984</v>
          </cell>
        </row>
        <row r="22">
          <cell r="B22">
            <v>1201</v>
          </cell>
          <cell r="C22" t="str">
            <v>2</v>
          </cell>
          <cell r="D22" t="str">
            <v>3 BED</v>
          </cell>
          <cell r="E22">
            <v>158.88</v>
          </cell>
          <cell r="F22">
            <v>1710.1700207999997</v>
          </cell>
          <cell r="G22">
            <v>15.73</v>
          </cell>
          <cell r="H22">
            <v>169.31630429999998</v>
          </cell>
          <cell r="I22">
            <v>174.60999999999999</v>
          </cell>
          <cell r="J22">
            <v>1879.4863250999997</v>
          </cell>
        </row>
        <row r="23">
          <cell r="B23">
            <v>1202</v>
          </cell>
          <cell r="C23" t="str">
            <v>2</v>
          </cell>
          <cell r="D23" t="str">
            <v>1 BED</v>
          </cell>
          <cell r="E23">
            <v>75.069999999999993</v>
          </cell>
          <cell r="F23">
            <v>808.04672369999992</v>
          </cell>
          <cell r="G23">
            <v>4.72</v>
          </cell>
          <cell r="H23">
            <v>50.805655199999997</v>
          </cell>
          <cell r="I23">
            <v>79.789999999999992</v>
          </cell>
          <cell r="J23">
            <v>858.85237889999996</v>
          </cell>
        </row>
        <row r="24">
          <cell r="B24">
            <v>1203</v>
          </cell>
          <cell r="C24" t="str">
            <v>2</v>
          </cell>
          <cell r="D24" t="str">
            <v>STUDIO</v>
          </cell>
          <cell r="E24">
            <v>50.14</v>
          </cell>
          <cell r="F24">
            <v>539.70244739999998</v>
          </cell>
          <cell r="G24">
            <v>0</v>
          </cell>
          <cell r="H24">
            <v>0</v>
          </cell>
          <cell r="I24">
            <v>50.14</v>
          </cell>
          <cell r="J24">
            <v>539.70244739999998</v>
          </cell>
        </row>
        <row r="25">
          <cell r="B25">
            <v>1204</v>
          </cell>
          <cell r="C25" t="str">
            <v>2</v>
          </cell>
          <cell r="D25" t="str">
            <v>1 BED</v>
          </cell>
          <cell r="E25">
            <v>74.98</v>
          </cell>
          <cell r="F25">
            <v>807.0779718</v>
          </cell>
          <cell r="G25">
            <v>4.72</v>
          </cell>
          <cell r="H25">
            <v>50.805655199999997</v>
          </cell>
          <cell r="I25">
            <v>79.7</v>
          </cell>
          <cell r="J25">
            <v>857.88362700000005</v>
          </cell>
        </row>
        <row r="26">
          <cell r="B26">
            <v>1205</v>
          </cell>
          <cell r="C26" t="str">
            <v>2</v>
          </cell>
          <cell r="D26" t="str">
            <v>1 BED</v>
          </cell>
          <cell r="E26">
            <v>74.98</v>
          </cell>
          <cell r="F26">
            <v>807.0779718</v>
          </cell>
          <cell r="G26">
            <v>4.72</v>
          </cell>
          <cell r="H26">
            <v>50.805655199999997</v>
          </cell>
          <cell r="I26">
            <v>79.7</v>
          </cell>
          <cell r="J26">
            <v>857.88362700000005</v>
          </cell>
        </row>
        <row r="27">
          <cell r="B27">
            <v>1206</v>
          </cell>
          <cell r="C27" t="str">
            <v>2</v>
          </cell>
          <cell r="D27" t="str">
            <v>1 BED</v>
          </cell>
          <cell r="E27">
            <v>75.12</v>
          </cell>
          <cell r="F27">
            <v>808.58491919999994</v>
          </cell>
          <cell r="G27">
            <v>4.72</v>
          </cell>
          <cell r="H27">
            <v>50.805655199999997</v>
          </cell>
          <cell r="I27">
            <v>79.84</v>
          </cell>
          <cell r="J27">
            <v>859.39057439999999</v>
          </cell>
        </row>
        <row r="28">
          <cell r="B28">
            <v>1207</v>
          </cell>
          <cell r="C28" t="str">
            <v>2</v>
          </cell>
          <cell r="D28" t="str">
            <v>1 BED</v>
          </cell>
          <cell r="E28">
            <v>74.819999999999993</v>
          </cell>
          <cell r="F28">
            <v>805.35574619999988</v>
          </cell>
          <cell r="G28">
            <v>4.72</v>
          </cell>
          <cell r="H28">
            <v>50.805655199999997</v>
          </cell>
          <cell r="I28">
            <v>79.539999999999992</v>
          </cell>
          <cell r="J28">
            <v>856.16140139999993</v>
          </cell>
        </row>
        <row r="29">
          <cell r="B29">
            <v>1208</v>
          </cell>
          <cell r="C29" t="str">
            <v>2</v>
          </cell>
          <cell r="D29" t="str">
            <v>1 BED</v>
          </cell>
          <cell r="E29">
            <v>74.989999999999995</v>
          </cell>
          <cell r="F29">
            <v>807.18561089999992</v>
          </cell>
          <cell r="G29">
            <v>4.7300000000000004</v>
          </cell>
          <cell r="H29">
            <v>50.913294300000004</v>
          </cell>
          <cell r="I29">
            <v>79.72</v>
          </cell>
          <cell r="J29">
            <v>858.09890519999988</v>
          </cell>
        </row>
        <row r="30">
          <cell r="B30">
            <v>1209</v>
          </cell>
          <cell r="C30" t="str">
            <v>2</v>
          </cell>
          <cell r="D30" t="str">
            <v>1 BED</v>
          </cell>
          <cell r="E30">
            <v>74.650000000000006</v>
          </cell>
          <cell r="F30">
            <v>803.52588149999997</v>
          </cell>
          <cell r="G30">
            <v>4.72</v>
          </cell>
          <cell r="H30">
            <v>50.805655199999997</v>
          </cell>
          <cell r="I30">
            <v>79.37</v>
          </cell>
          <cell r="J30">
            <v>854.33153670000002</v>
          </cell>
        </row>
        <row r="31">
          <cell r="B31">
            <v>1210</v>
          </cell>
          <cell r="C31" t="str">
            <v>2</v>
          </cell>
          <cell r="D31" t="str">
            <v>2 BED</v>
          </cell>
          <cell r="E31">
            <v>112.82</v>
          </cell>
          <cell r="F31">
            <v>1214.3843261999998</v>
          </cell>
          <cell r="G31">
            <v>8.0399999999999991</v>
          </cell>
          <cell r="H31">
            <v>86.54183639999998</v>
          </cell>
          <cell r="I31">
            <v>120.85999999999999</v>
          </cell>
          <cell r="J31">
            <v>1300.9261625999998</v>
          </cell>
        </row>
        <row r="32">
          <cell r="B32">
            <v>1211</v>
          </cell>
          <cell r="C32" t="str">
            <v>2</v>
          </cell>
          <cell r="D32" t="str">
            <v>2 BED</v>
          </cell>
          <cell r="E32">
            <v>112.85</v>
          </cell>
          <cell r="F32">
            <v>1214.7072434999998</v>
          </cell>
          <cell r="G32">
            <v>8.0399999999999991</v>
          </cell>
          <cell r="H32">
            <v>86.54183639999998</v>
          </cell>
          <cell r="I32">
            <v>120.88999999999999</v>
          </cell>
          <cell r="J32">
            <v>1301.2490798999997</v>
          </cell>
        </row>
        <row r="33">
          <cell r="B33">
            <v>1212</v>
          </cell>
          <cell r="C33" t="str">
            <v>2</v>
          </cell>
          <cell r="D33" t="str">
            <v>1 BED</v>
          </cell>
          <cell r="E33">
            <v>74.989999999999995</v>
          </cell>
          <cell r="F33">
            <v>807.18561089999992</v>
          </cell>
          <cell r="G33">
            <v>4.7300000000000004</v>
          </cell>
          <cell r="H33">
            <v>50.913294300000004</v>
          </cell>
          <cell r="I33">
            <v>79.72</v>
          </cell>
          <cell r="J33">
            <v>858.09890519999988</v>
          </cell>
        </row>
        <row r="34">
          <cell r="B34">
            <v>1213</v>
          </cell>
          <cell r="C34" t="str">
            <v>2</v>
          </cell>
          <cell r="D34" t="str">
            <v>1 BED</v>
          </cell>
          <cell r="E34">
            <v>74.59</v>
          </cell>
          <cell r="F34">
            <v>802.88004690000002</v>
          </cell>
          <cell r="G34">
            <v>4.72</v>
          </cell>
          <cell r="H34">
            <v>50.805655199999997</v>
          </cell>
          <cell r="I34">
            <v>79.31</v>
          </cell>
          <cell r="J34">
            <v>853.68570210000007</v>
          </cell>
        </row>
        <row r="35">
          <cell r="B35">
            <v>1301</v>
          </cell>
          <cell r="C35" t="str">
            <v>3</v>
          </cell>
          <cell r="D35" t="str">
            <v>3 BED</v>
          </cell>
          <cell r="E35">
            <v>158.91999999999999</v>
          </cell>
          <cell r="F35">
            <v>1710.6005771999996</v>
          </cell>
          <cell r="G35">
            <v>15.69</v>
          </cell>
          <cell r="H35">
            <v>168.88574789999998</v>
          </cell>
          <cell r="I35">
            <v>174.60999999999999</v>
          </cell>
          <cell r="J35">
            <v>1879.4863250999997</v>
          </cell>
        </row>
        <row r="36">
          <cell r="B36">
            <v>1302</v>
          </cell>
          <cell r="C36" t="str">
            <v>3</v>
          </cell>
          <cell r="D36" t="str">
            <v>1 BED</v>
          </cell>
          <cell r="E36">
            <v>75.069999999999993</v>
          </cell>
          <cell r="F36">
            <v>808.04672369999992</v>
          </cell>
          <cell r="G36">
            <v>4.72</v>
          </cell>
          <cell r="H36">
            <v>50.805655199999997</v>
          </cell>
          <cell r="I36">
            <v>79.789999999999992</v>
          </cell>
          <cell r="J36">
            <v>858.85237889999996</v>
          </cell>
        </row>
        <row r="37">
          <cell r="B37">
            <v>1303</v>
          </cell>
          <cell r="C37" t="str">
            <v>3</v>
          </cell>
          <cell r="D37" t="str">
            <v>STUDIO</v>
          </cell>
          <cell r="E37">
            <v>50.14</v>
          </cell>
          <cell r="F37">
            <v>539.70244739999998</v>
          </cell>
          <cell r="G37">
            <v>0</v>
          </cell>
          <cell r="H37">
            <v>0</v>
          </cell>
          <cell r="I37">
            <v>50.14</v>
          </cell>
          <cell r="J37">
            <v>539.70244739999998</v>
          </cell>
        </row>
        <row r="38">
          <cell r="B38">
            <v>1304</v>
          </cell>
          <cell r="C38" t="str">
            <v>3</v>
          </cell>
          <cell r="D38" t="str">
            <v>1 BED</v>
          </cell>
          <cell r="E38">
            <v>74.98</v>
          </cell>
          <cell r="F38">
            <v>807.0779718</v>
          </cell>
          <cell r="G38">
            <v>4.72</v>
          </cell>
          <cell r="H38">
            <v>50.805655199999997</v>
          </cell>
          <cell r="I38">
            <v>79.7</v>
          </cell>
          <cell r="J38">
            <v>857.88362700000005</v>
          </cell>
        </row>
        <row r="39">
          <cell r="B39">
            <v>1305</v>
          </cell>
          <cell r="C39" t="str">
            <v>3</v>
          </cell>
          <cell r="D39" t="str">
            <v>1 BED</v>
          </cell>
          <cell r="E39">
            <v>74.98</v>
          </cell>
          <cell r="F39">
            <v>807.0779718</v>
          </cell>
          <cell r="G39">
            <v>4.72</v>
          </cell>
          <cell r="H39">
            <v>50.805655199999997</v>
          </cell>
          <cell r="I39">
            <v>79.7</v>
          </cell>
          <cell r="J39">
            <v>857.88362700000005</v>
          </cell>
        </row>
        <row r="40">
          <cell r="B40">
            <v>1306</v>
          </cell>
          <cell r="C40" t="str">
            <v>3</v>
          </cell>
          <cell r="D40" t="str">
            <v>1 BED</v>
          </cell>
          <cell r="E40">
            <v>75.12</v>
          </cell>
          <cell r="F40">
            <v>808.58491919999994</v>
          </cell>
          <cell r="G40">
            <v>4.72</v>
          </cell>
          <cell r="H40">
            <v>50.805655199999997</v>
          </cell>
          <cell r="I40">
            <v>79.84</v>
          </cell>
          <cell r="J40">
            <v>859.39057439999999</v>
          </cell>
        </row>
        <row r="41">
          <cell r="B41">
            <v>1307</v>
          </cell>
          <cell r="C41" t="str">
            <v>3</v>
          </cell>
          <cell r="D41" t="str">
            <v>1 BED</v>
          </cell>
          <cell r="E41">
            <v>74.819999999999993</v>
          </cell>
          <cell r="F41">
            <v>805.35574619999988</v>
          </cell>
          <cell r="G41">
            <v>4.72</v>
          </cell>
          <cell r="H41">
            <v>50.805655199999997</v>
          </cell>
          <cell r="I41">
            <v>79.539999999999992</v>
          </cell>
          <cell r="J41">
            <v>856.16140139999993</v>
          </cell>
        </row>
        <row r="42">
          <cell r="B42">
            <v>1308</v>
          </cell>
          <cell r="C42" t="str">
            <v>3</v>
          </cell>
          <cell r="D42" t="str">
            <v>1 BED</v>
          </cell>
          <cell r="E42">
            <v>74.989999999999995</v>
          </cell>
          <cell r="F42">
            <v>807.18561089999992</v>
          </cell>
          <cell r="G42">
            <v>4.7300000000000004</v>
          </cell>
          <cell r="H42">
            <v>50.913294300000004</v>
          </cell>
          <cell r="I42">
            <v>79.72</v>
          </cell>
          <cell r="J42">
            <v>858.09890519999988</v>
          </cell>
        </row>
        <row r="43">
          <cell r="B43">
            <v>1309</v>
          </cell>
          <cell r="C43" t="str">
            <v>3</v>
          </cell>
          <cell r="D43" t="str">
            <v>1 BED</v>
          </cell>
          <cell r="E43">
            <v>74.650000000000006</v>
          </cell>
          <cell r="F43">
            <v>803.52588149999997</v>
          </cell>
          <cell r="G43">
            <v>4.72</v>
          </cell>
          <cell r="H43">
            <v>50.805655199999997</v>
          </cell>
          <cell r="I43">
            <v>79.37</v>
          </cell>
          <cell r="J43">
            <v>854.33153670000002</v>
          </cell>
        </row>
        <row r="44">
          <cell r="B44">
            <v>1310</v>
          </cell>
          <cell r="C44" t="str">
            <v>3</v>
          </cell>
          <cell r="D44" t="str">
            <v>2 BED</v>
          </cell>
          <cell r="E44">
            <v>112.81</v>
          </cell>
          <cell r="F44">
            <v>1214.2766870999999</v>
          </cell>
          <cell r="G44">
            <v>8.0399999999999991</v>
          </cell>
          <cell r="H44">
            <v>86.54183639999998</v>
          </cell>
          <cell r="I44">
            <v>120.85</v>
          </cell>
          <cell r="J44">
            <v>1300.8185234999999</v>
          </cell>
        </row>
        <row r="45">
          <cell r="B45">
            <v>1311</v>
          </cell>
          <cell r="C45" t="str">
            <v>3</v>
          </cell>
          <cell r="D45" t="str">
            <v>2 BED</v>
          </cell>
          <cell r="E45">
            <v>112.86</v>
          </cell>
          <cell r="F45">
            <v>1214.8148825999999</v>
          </cell>
          <cell r="G45">
            <v>8.0399999999999991</v>
          </cell>
          <cell r="H45">
            <v>86.54183639999998</v>
          </cell>
          <cell r="I45">
            <v>120.9</v>
          </cell>
          <cell r="J45">
            <v>1301.3567189999999</v>
          </cell>
        </row>
        <row r="46">
          <cell r="B46">
            <v>1312</v>
          </cell>
          <cell r="C46" t="str">
            <v>3</v>
          </cell>
          <cell r="D46" t="str">
            <v>1 BED</v>
          </cell>
          <cell r="E46">
            <v>74.989999999999995</v>
          </cell>
          <cell r="F46">
            <v>807.18561089999992</v>
          </cell>
          <cell r="G46">
            <v>4.7300000000000004</v>
          </cell>
          <cell r="H46">
            <v>50.913294300000004</v>
          </cell>
          <cell r="I46">
            <v>79.72</v>
          </cell>
          <cell r="J46">
            <v>858.09890519999988</v>
          </cell>
        </row>
        <row r="47">
          <cell r="B47">
            <v>1313</v>
          </cell>
          <cell r="C47" t="str">
            <v>3</v>
          </cell>
          <cell r="D47" t="str">
            <v>1 BED</v>
          </cell>
          <cell r="E47">
            <v>74.59</v>
          </cell>
          <cell r="F47">
            <v>802.88004690000002</v>
          </cell>
          <cell r="G47">
            <v>4.72</v>
          </cell>
          <cell r="H47">
            <v>50.805655199999997</v>
          </cell>
          <cell r="I47">
            <v>79.31</v>
          </cell>
          <cell r="J47">
            <v>853.68570210000007</v>
          </cell>
        </row>
        <row r="48">
          <cell r="B48">
            <v>1401</v>
          </cell>
          <cell r="C48" t="str">
            <v>4</v>
          </cell>
          <cell r="D48" t="str">
            <v>3 BED</v>
          </cell>
          <cell r="E48">
            <v>158.88</v>
          </cell>
          <cell r="F48">
            <v>1710.1700207999997</v>
          </cell>
          <cell r="G48">
            <v>15.73</v>
          </cell>
          <cell r="H48">
            <v>169.31630429999998</v>
          </cell>
          <cell r="I48">
            <v>174.60999999999999</v>
          </cell>
          <cell r="J48">
            <v>1879.4863250999997</v>
          </cell>
        </row>
        <row r="49">
          <cell r="B49">
            <v>1402</v>
          </cell>
          <cell r="C49" t="str">
            <v>4</v>
          </cell>
          <cell r="D49" t="str">
            <v>1 BED</v>
          </cell>
          <cell r="E49">
            <v>75.069999999999993</v>
          </cell>
          <cell r="F49">
            <v>808.04672369999992</v>
          </cell>
          <cell r="G49">
            <v>4.72</v>
          </cell>
          <cell r="H49">
            <v>50.805655199999997</v>
          </cell>
          <cell r="I49">
            <v>79.789999999999992</v>
          </cell>
          <cell r="J49">
            <v>858.85237889999996</v>
          </cell>
        </row>
        <row r="50">
          <cell r="B50">
            <v>1403</v>
          </cell>
          <cell r="C50" t="str">
            <v>4</v>
          </cell>
          <cell r="D50" t="str">
            <v>STUDIO</v>
          </cell>
          <cell r="E50">
            <v>50.14</v>
          </cell>
          <cell r="F50">
            <v>539.70244739999998</v>
          </cell>
          <cell r="G50">
            <v>0</v>
          </cell>
          <cell r="H50">
            <v>0</v>
          </cell>
          <cell r="I50">
            <v>50.14</v>
          </cell>
          <cell r="J50">
            <v>539.70244739999998</v>
          </cell>
        </row>
        <row r="51">
          <cell r="B51">
            <v>1404</v>
          </cell>
          <cell r="C51" t="str">
            <v>4</v>
          </cell>
          <cell r="D51" t="str">
            <v>1 BED</v>
          </cell>
          <cell r="E51">
            <v>74.989999999999995</v>
          </cell>
          <cell r="F51">
            <v>807.18561089999992</v>
          </cell>
          <cell r="G51">
            <v>4.7300000000000004</v>
          </cell>
          <cell r="H51">
            <v>50.913294300000004</v>
          </cell>
          <cell r="I51">
            <v>79.72</v>
          </cell>
          <cell r="J51">
            <v>858.09890519999988</v>
          </cell>
        </row>
        <row r="52">
          <cell r="B52">
            <v>1405</v>
          </cell>
          <cell r="C52" t="str">
            <v>4</v>
          </cell>
          <cell r="D52" t="str">
            <v>1 BED</v>
          </cell>
          <cell r="E52">
            <v>75</v>
          </cell>
          <cell r="F52">
            <v>807.29324999999994</v>
          </cell>
          <cell r="G52">
            <v>4.72</v>
          </cell>
          <cell r="H52">
            <v>50.805655199999997</v>
          </cell>
          <cell r="I52">
            <v>79.72</v>
          </cell>
          <cell r="J52">
            <v>858.09890519999999</v>
          </cell>
        </row>
        <row r="53">
          <cell r="B53">
            <v>1406</v>
          </cell>
          <cell r="C53" t="str">
            <v>4</v>
          </cell>
          <cell r="D53" t="str">
            <v>1 BED</v>
          </cell>
          <cell r="E53">
            <v>75.069999999999993</v>
          </cell>
          <cell r="F53">
            <v>808.04672369999992</v>
          </cell>
          <cell r="G53">
            <v>4.72</v>
          </cell>
          <cell r="H53">
            <v>50.805655199999997</v>
          </cell>
          <cell r="I53">
            <v>79.789999999999992</v>
          </cell>
          <cell r="J53">
            <v>858.85237889999996</v>
          </cell>
        </row>
        <row r="54">
          <cell r="B54">
            <v>1407</v>
          </cell>
          <cell r="C54" t="str">
            <v>4</v>
          </cell>
          <cell r="D54" t="str">
            <v>1 BED</v>
          </cell>
          <cell r="E54">
            <v>75.06</v>
          </cell>
          <cell r="F54">
            <v>807.9390846</v>
          </cell>
          <cell r="G54">
            <v>4.4800000000000004</v>
          </cell>
          <cell r="H54">
            <v>48.222316800000002</v>
          </cell>
          <cell r="I54">
            <v>79.540000000000006</v>
          </cell>
          <cell r="J54">
            <v>856.16140140000005</v>
          </cell>
        </row>
        <row r="55">
          <cell r="B55">
            <v>1408</v>
          </cell>
          <cell r="C55" t="str">
            <v>4</v>
          </cell>
          <cell r="D55" t="str">
            <v>1 BED</v>
          </cell>
          <cell r="E55">
            <v>74.989999999999995</v>
          </cell>
          <cell r="F55">
            <v>807.18561089999992</v>
          </cell>
          <cell r="G55">
            <v>4.7300000000000004</v>
          </cell>
          <cell r="H55">
            <v>50.913294300000004</v>
          </cell>
          <cell r="I55">
            <v>79.72</v>
          </cell>
          <cell r="J55">
            <v>858.09890519999988</v>
          </cell>
        </row>
        <row r="56">
          <cell r="B56">
            <v>1409</v>
          </cell>
          <cell r="C56" t="str">
            <v>4</v>
          </cell>
          <cell r="D56" t="str">
            <v>1 BED</v>
          </cell>
          <cell r="E56">
            <v>74.650000000000006</v>
          </cell>
          <cell r="F56">
            <v>803.52588149999997</v>
          </cell>
          <cell r="G56">
            <v>4.72</v>
          </cell>
          <cell r="H56">
            <v>50.805655199999997</v>
          </cell>
          <cell r="I56">
            <v>79.37</v>
          </cell>
          <cell r="J56">
            <v>854.33153670000002</v>
          </cell>
        </row>
        <row r="57">
          <cell r="B57">
            <v>1410</v>
          </cell>
          <cell r="C57" t="str">
            <v>4</v>
          </cell>
          <cell r="D57" t="str">
            <v>2 BED</v>
          </cell>
          <cell r="E57">
            <v>112.77</v>
          </cell>
          <cell r="F57">
            <v>1213.8461306999998</v>
          </cell>
          <cell r="G57">
            <v>8.0399999999999991</v>
          </cell>
          <cell r="H57">
            <v>86.54183639999998</v>
          </cell>
          <cell r="I57">
            <v>120.81</v>
          </cell>
          <cell r="J57">
            <v>1300.3879670999997</v>
          </cell>
        </row>
        <row r="58">
          <cell r="B58">
            <v>1411</v>
          </cell>
          <cell r="C58" t="str">
            <v>4</v>
          </cell>
          <cell r="D58" t="str">
            <v>2 BED</v>
          </cell>
          <cell r="E58">
            <v>112.82</v>
          </cell>
          <cell r="F58">
            <v>1214.3843261999998</v>
          </cell>
          <cell r="G58">
            <v>8.0399999999999991</v>
          </cell>
          <cell r="H58">
            <v>86.54183639999998</v>
          </cell>
          <cell r="I58">
            <v>120.85999999999999</v>
          </cell>
          <cell r="J58">
            <v>1300.9261625999998</v>
          </cell>
        </row>
        <row r="59">
          <cell r="B59">
            <v>1412</v>
          </cell>
          <cell r="C59" t="str">
            <v>4</v>
          </cell>
          <cell r="D59" t="str">
            <v>1 BED</v>
          </cell>
          <cell r="E59">
            <v>74.989999999999995</v>
          </cell>
          <cell r="F59">
            <v>807.18561089999992</v>
          </cell>
          <cell r="G59">
            <v>4.7300000000000004</v>
          </cell>
          <cell r="H59">
            <v>50.913294300000004</v>
          </cell>
          <cell r="I59">
            <v>79.72</v>
          </cell>
          <cell r="J59">
            <v>858.09890519999988</v>
          </cell>
        </row>
        <row r="60">
          <cell r="B60">
            <v>1413</v>
          </cell>
          <cell r="C60" t="str">
            <v>4</v>
          </cell>
          <cell r="D60" t="str">
            <v>1 BED</v>
          </cell>
          <cell r="E60">
            <v>74.61</v>
          </cell>
          <cell r="F60">
            <v>803.09532509999997</v>
          </cell>
          <cell r="G60">
            <v>4.72</v>
          </cell>
          <cell r="H60">
            <v>50.805655199999997</v>
          </cell>
          <cell r="I60">
            <v>79.33</v>
          </cell>
          <cell r="J60">
            <v>853.90098030000001</v>
          </cell>
        </row>
        <row r="61">
          <cell r="B61">
            <v>1501</v>
          </cell>
          <cell r="C61" t="str">
            <v>5</v>
          </cell>
          <cell r="D61" t="str">
            <v>3 BED</v>
          </cell>
          <cell r="E61">
            <v>158.88</v>
          </cell>
          <cell r="F61">
            <v>1710.1700207999997</v>
          </cell>
          <cell r="G61">
            <v>15.74</v>
          </cell>
          <cell r="H61">
            <v>169.42394339999998</v>
          </cell>
          <cell r="I61">
            <v>174.62</v>
          </cell>
          <cell r="J61">
            <v>1879.5939641999998</v>
          </cell>
        </row>
        <row r="62">
          <cell r="B62">
            <v>1502</v>
          </cell>
          <cell r="C62" t="str">
            <v>5</v>
          </cell>
          <cell r="D62" t="str">
            <v>1 BED</v>
          </cell>
          <cell r="E62">
            <v>75.069999999999993</v>
          </cell>
          <cell r="F62">
            <v>808.04672369999992</v>
          </cell>
          <cell r="G62">
            <v>4.72</v>
          </cell>
          <cell r="H62">
            <v>50.805655199999997</v>
          </cell>
          <cell r="I62">
            <v>79.789999999999992</v>
          </cell>
          <cell r="J62">
            <v>858.85237889999996</v>
          </cell>
        </row>
        <row r="63">
          <cell r="B63">
            <v>1503</v>
          </cell>
          <cell r="C63" t="str">
            <v>5</v>
          </cell>
          <cell r="D63" t="str">
            <v>STUDIO</v>
          </cell>
          <cell r="E63">
            <v>50.14</v>
          </cell>
          <cell r="F63">
            <v>539.70244739999998</v>
          </cell>
          <cell r="G63">
            <v>0</v>
          </cell>
          <cell r="H63">
            <v>0</v>
          </cell>
          <cell r="I63">
            <v>50.14</v>
          </cell>
          <cell r="J63">
            <v>539.70244739999998</v>
          </cell>
        </row>
        <row r="64">
          <cell r="B64">
            <v>1504</v>
          </cell>
          <cell r="C64" t="str">
            <v>5</v>
          </cell>
          <cell r="D64" t="str">
            <v>1 BED</v>
          </cell>
          <cell r="E64">
            <v>74.989999999999995</v>
          </cell>
          <cell r="F64">
            <v>807.18561089999992</v>
          </cell>
          <cell r="G64">
            <v>4.7300000000000004</v>
          </cell>
          <cell r="H64">
            <v>50.913294300000004</v>
          </cell>
          <cell r="I64">
            <v>79.72</v>
          </cell>
          <cell r="J64">
            <v>858.09890519999988</v>
          </cell>
        </row>
        <row r="65">
          <cell r="B65">
            <v>1505</v>
          </cell>
          <cell r="C65" t="str">
            <v>5</v>
          </cell>
          <cell r="D65" t="str">
            <v>1 BED</v>
          </cell>
          <cell r="E65">
            <v>75</v>
          </cell>
          <cell r="F65">
            <v>807.29324999999994</v>
          </cell>
          <cell r="G65">
            <v>4.7</v>
          </cell>
          <cell r="H65">
            <v>50.590376999999997</v>
          </cell>
          <cell r="I65">
            <v>79.7</v>
          </cell>
          <cell r="J65">
            <v>857.88362699999993</v>
          </cell>
        </row>
        <row r="66">
          <cell r="B66">
            <v>1506</v>
          </cell>
          <cell r="C66" t="str">
            <v>5</v>
          </cell>
          <cell r="D66" t="str">
            <v>1 BED</v>
          </cell>
          <cell r="E66">
            <v>75.12</v>
          </cell>
          <cell r="F66">
            <v>808.58491919999994</v>
          </cell>
          <cell r="G66">
            <v>4.7300000000000004</v>
          </cell>
          <cell r="H66">
            <v>50.913294300000004</v>
          </cell>
          <cell r="I66">
            <v>79.850000000000009</v>
          </cell>
          <cell r="J66">
            <v>859.49821349999991</v>
          </cell>
        </row>
        <row r="67">
          <cell r="B67">
            <v>1507</v>
          </cell>
          <cell r="C67" t="str">
            <v>5</v>
          </cell>
          <cell r="D67" t="str">
            <v>1 BED</v>
          </cell>
          <cell r="E67">
            <v>75.06</v>
          </cell>
          <cell r="F67">
            <v>807.9390846</v>
          </cell>
          <cell r="G67">
            <v>4.4800000000000004</v>
          </cell>
          <cell r="H67">
            <v>48.222316800000002</v>
          </cell>
          <cell r="I67">
            <v>79.540000000000006</v>
          </cell>
          <cell r="J67">
            <v>856.16140140000005</v>
          </cell>
        </row>
        <row r="68">
          <cell r="B68">
            <v>1508</v>
          </cell>
          <cell r="C68" t="str">
            <v>5</v>
          </cell>
          <cell r="D68" t="str">
            <v>1 BED</v>
          </cell>
          <cell r="E68">
            <v>74.989999999999995</v>
          </cell>
          <cell r="F68">
            <v>807.18561089999992</v>
          </cell>
          <cell r="G68">
            <v>4.7300000000000004</v>
          </cell>
          <cell r="H68">
            <v>50.913294300000004</v>
          </cell>
          <cell r="I68">
            <v>79.72</v>
          </cell>
          <cell r="J68">
            <v>858.09890519999988</v>
          </cell>
        </row>
        <row r="69">
          <cell r="B69">
            <v>1509</v>
          </cell>
          <cell r="C69" t="str">
            <v>5</v>
          </cell>
          <cell r="D69" t="str">
            <v>1 BED</v>
          </cell>
          <cell r="E69">
            <v>74.650000000000006</v>
          </cell>
          <cell r="F69">
            <v>803.52588149999997</v>
          </cell>
          <cell r="G69">
            <v>4.72</v>
          </cell>
          <cell r="H69">
            <v>50.805655199999997</v>
          </cell>
          <cell r="I69">
            <v>79.37</v>
          </cell>
          <cell r="J69">
            <v>854.33153670000002</v>
          </cell>
        </row>
        <row r="70">
          <cell r="B70">
            <v>1510</v>
          </cell>
          <cell r="C70" t="str">
            <v>5</v>
          </cell>
          <cell r="D70" t="str">
            <v>2 BED</v>
          </cell>
          <cell r="E70">
            <v>112.69</v>
          </cell>
          <cell r="F70">
            <v>1212.9850178999998</v>
          </cell>
          <cell r="G70">
            <v>8.0399999999999991</v>
          </cell>
          <cell r="H70">
            <v>86.54183639999998</v>
          </cell>
          <cell r="I70">
            <v>120.72999999999999</v>
          </cell>
          <cell r="J70">
            <v>1299.5268542999997</v>
          </cell>
        </row>
        <row r="71">
          <cell r="B71">
            <v>1511</v>
          </cell>
          <cell r="C71" t="str">
            <v>5</v>
          </cell>
          <cell r="D71" t="str">
            <v>2 BED</v>
          </cell>
          <cell r="E71">
            <v>112.82</v>
          </cell>
          <cell r="F71">
            <v>1214.3843261999998</v>
          </cell>
          <cell r="G71">
            <v>8.0399999999999991</v>
          </cell>
          <cell r="H71">
            <v>86.54183639999998</v>
          </cell>
          <cell r="I71">
            <v>120.85999999999999</v>
          </cell>
          <cell r="J71">
            <v>1300.9261625999998</v>
          </cell>
        </row>
        <row r="72">
          <cell r="B72">
            <v>1512</v>
          </cell>
          <cell r="C72" t="str">
            <v>5</v>
          </cell>
          <cell r="D72" t="str">
            <v>1 BED</v>
          </cell>
          <cell r="E72">
            <v>74.989999999999995</v>
          </cell>
          <cell r="F72">
            <v>807.18561089999992</v>
          </cell>
          <cell r="G72">
            <v>4.7300000000000004</v>
          </cell>
          <cell r="H72">
            <v>50.913294300000004</v>
          </cell>
          <cell r="I72">
            <v>79.72</v>
          </cell>
          <cell r="J72">
            <v>858.09890519999988</v>
          </cell>
        </row>
        <row r="73">
          <cell r="B73">
            <v>1513</v>
          </cell>
          <cell r="C73" t="str">
            <v>5</v>
          </cell>
          <cell r="D73" t="str">
            <v>1 BED</v>
          </cell>
          <cell r="E73">
            <v>74.59</v>
          </cell>
          <cell r="F73">
            <v>802.88004690000002</v>
          </cell>
          <cell r="G73">
            <v>4.72</v>
          </cell>
          <cell r="H73">
            <v>50.805655199999997</v>
          </cell>
          <cell r="I73">
            <v>79.31</v>
          </cell>
          <cell r="J73">
            <v>853.68570210000007</v>
          </cell>
        </row>
        <row r="74">
          <cell r="B74">
            <v>1601</v>
          </cell>
          <cell r="C74" t="str">
            <v>6</v>
          </cell>
          <cell r="D74" t="str">
            <v>3 BED</v>
          </cell>
          <cell r="E74">
            <v>158.85</v>
          </cell>
          <cell r="F74">
            <v>1709.8471034999998</v>
          </cell>
          <cell r="G74">
            <v>15.72</v>
          </cell>
          <cell r="H74">
            <v>169.20866519999998</v>
          </cell>
          <cell r="I74">
            <v>174.57</v>
          </cell>
          <cell r="J74">
            <v>1879.0557686999998</v>
          </cell>
        </row>
        <row r="75">
          <cell r="B75">
            <v>1602</v>
          </cell>
          <cell r="C75" t="str">
            <v>6</v>
          </cell>
          <cell r="D75" t="str">
            <v>1 BED</v>
          </cell>
          <cell r="E75">
            <v>75.069999999999993</v>
          </cell>
          <cell r="F75">
            <v>808.04672369999992</v>
          </cell>
          <cell r="G75">
            <v>4.72</v>
          </cell>
          <cell r="H75">
            <v>50.805655199999997</v>
          </cell>
          <cell r="I75">
            <v>79.789999999999992</v>
          </cell>
          <cell r="J75">
            <v>858.85237889999996</v>
          </cell>
        </row>
        <row r="76">
          <cell r="B76">
            <v>1603</v>
          </cell>
          <cell r="C76" t="str">
            <v>6</v>
          </cell>
          <cell r="D76" t="str">
            <v>STUDIO</v>
          </cell>
          <cell r="E76">
            <v>49.92</v>
          </cell>
          <cell r="F76">
            <v>537.33438719999992</v>
          </cell>
          <cell r="G76">
            <v>0</v>
          </cell>
          <cell r="H76">
            <v>0</v>
          </cell>
          <cell r="I76">
            <v>49.92</v>
          </cell>
          <cell r="J76">
            <v>537.33438719999992</v>
          </cell>
        </row>
        <row r="77">
          <cell r="B77">
            <v>1604</v>
          </cell>
          <cell r="C77" t="str">
            <v>6</v>
          </cell>
          <cell r="D77" t="str">
            <v>1 BED</v>
          </cell>
          <cell r="E77">
            <v>74.98</v>
          </cell>
          <cell r="F77">
            <v>807.0779718</v>
          </cell>
          <cell r="G77">
            <v>4.72</v>
          </cell>
          <cell r="H77">
            <v>50.805655199999997</v>
          </cell>
          <cell r="I77">
            <v>79.7</v>
          </cell>
          <cell r="J77">
            <v>857.88362700000005</v>
          </cell>
        </row>
        <row r="78">
          <cell r="B78">
            <v>1605</v>
          </cell>
          <cell r="C78" t="str">
            <v>6</v>
          </cell>
          <cell r="D78" t="str">
            <v>1 BED</v>
          </cell>
          <cell r="E78">
            <v>74.98</v>
          </cell>
          <cell r="F78">
            <v>807.0779718</v>
          </cell>
          <cell r="G78">
            <v>4.72</v>
          </cell>
          <cell r="H78">
            <v>50.805655199999997</v>
          </cell>
          <cell r="I78">
            <v>79.7</v>
          </cell>
          <cell r="J78">
            <v>857.88362700000005</v>
          </cell>
        </row>
        <row r="79">
          <cell r="B79">
            <v>1606</v>
          </cell>
          <cell r="C79" t="str">
            <v>6</v>
          </cell>
          <cell r="D79" t="str">
            <v>1 BED</v>
          </cell>
          <cell r="E79">
            <v>75.36</v>
          </cell>
          <cell r="F79">
            <v>811.16825759999995</v>
          </cell>
          <cell r="G79">
            <v>4.4800000000000004</v>
          </cell>
          <cell r="H79">
            <v>48.222316800000002</v>
          </cell>
          <cell r="I79">
            <v>79.84</v>
          </cell>
          <cell r="J79">
            <v>859.39057439999999</v>
          </cell>
        </row>
        <row r="80">
          <cell r="B80">
            <v>1607</v>
          </cell>
          <cell r="C80" t="str">
            <v>6</v>
          </cell>
          <cell r="D80" t="str">
            <v>1 BED</v>
          </cell>
          <cell r="E80">
            <v>74.819999999999993</v>
          </cell>
          <cell r="F80">
            <v>805.35574619999988</v>
          </cell>
          <cell r="G80">
            <v>4.72</v>
          </cell>
          <cell r="H80">
            <v>50.805655199999997</v>
          </cell>
          <cell r="I80">
            <v>79.539999999999992</v>
          </cell>
          <cell r="J80">
            <v>856.16140139999993</v>
          </cell>
        </row>
        <row r="81">
          <cell r="B81">
            <v>1608</v>
          </cell>
          <cell r="C81" t="str">
            <v>6</v>
          </cell>
          <cell r="D81" t="str">
            <v>1 BED</v>
          </cell>
          <cell r="E81">
            <v>74.989999999999995</v>
          </cell>
          <cell r="F81">
            <v>807.18561089999992</v>
          </cell>
          <cell r="G81">
            <v>4.7300000000000004</v>
          </cell>
          <cell r="H81">
            <v>50.913294300000004</v>
          </cell>
          <cell r="I81">
            <v>79.72</v>
          </cell>
          <cell r="J81">
            <v>858.09890519999988</v>
          </cell>
        </row>
        <row r="82">
          <cell r="B82">
            <v>1609</v>
          </cell>
          <cell r="C82" t="str">
            <v>6</v>
          </cell>
          <cell r="D82" t="str">
            <v>1 BED</v>
          </cell>
          <cell r="E82">
            <v>74.650000000000006</v>
          </cell>
          <cell r="F82">
            <v>803.52588149999997</v>
          </cell>
          <cell r="G82">
            <v>4.72</v>
          </cell>
          <cell r="H82">
            <v>50.805655199999997</v>
          </cell>
          <cell r="I82">
            <v>79.37</v>
          </cell>
          <cell r="J82">
            <v>854.33153670000002</v>
          </cell>
        </row>
        <row r="83">
          <cell r="B83">
            <v>1610</v>
          </cell>
          <cell r="C83" t="str">
            <v>6</v>
          </cell>
          <cell r="D83" t="str">
            <v>2 BED</v>
          </cell>
          <cell r="E83">
            <v>112.82</v>
          </cell>
          <cell r="F83">
            <v>1214.3843261999998</v>
          </cell>
          <cell r="G83">
            <v>8.0399999999999991</v>
          </cell>
          <cell r="H83">
            <v>86.54183639999998</v>
          </cell>
          <cell r="I83">
            <v>120.85999999999999</v>
          </cell>
          <cell r="J83">
            <v>1300.9261625999998</v>
          </cell>
        </row>
        <row r="84">
          <cell r="B84">
            <v>1611</v>
          </cell>
          <cell r="C84" t="str">
            <v>6</v>
          </cell>
          <cell r="D84" t="str">
            <v>2 BED</v>
          </cell>
          <cell r="E84">
            <v>112.85</v>
          </cell>
          <cell r="F84">
            <v>1214.7072434999998</v>
          </cell>
          <cell r="G84">
            <v>8.0399999999999991</v>
          </cell>
          <cell r="H84">
            <v>86.54183639999998</v>
          </cell>
          <cell r="I84">
            <v>120.88999999999999</v>
          </cell>
          <cell r="J84">
            <v>1301.2490798999997</v>
          </cell>
        </row>
        <row r="85">
          <cell r="B85">
            <v>1612</v>
          </cell>
          <cell r="C85" t="str">
            <v>6</v>
          </cell>
          <cell r="D85" t="str">
            <v>1 BED</v>
          </cell>
          <cell r="E85">
            <v>75</v>
          </cell>
          <cell r="F85">
            <v>807.29324999999994</v>
          </cell>
          <cell r="G85">
            <v>4.72</v>
          </cell>
          <cell r="H85">
            <v>50.805655199999997</v>
          </cell>
          <cell r="I85">
            <v>79.72</v>
          </cell>
          <cell r="J85">
            <v>858.09890519999999</v>
          </cell>
        </row>
        <row r="86">
          <cell r="B86">
            <v>1613</v>
          </cell>
          <cell r="C86" t="str">
            <v>6</v>
          </cell>
          <cell r="D86" t="str">
            <v>1 BED</v>
          </cell>
          <cell r="E86">
            <v>74.59</v>
          </cell>
          <cell r="F86">
            <v>802.88004690000002</v>
          </cell>
          <cell r="G86">
            <v>4.72</v>
          </cell>
          <cell r="H86">
            <v>50.805655199999997</v>
          </cell>
          <cell r="I86">
            <v>79.31</v>
          </cell>
          <cell r="J86">
            <v>853.68570210000007</v>
          </cell>
        </row>
        <row r="87">
          <cell r="B87">
            <v>1701</v>
          </cell>
          <cell r="C87" t="str">
            <v>7</v>
          </cell>
          <cell r="D87" t="str">
            <v>4 BED DUPLEX</v>
          </cell>
          <cell r="E87">
            <v>252.27</v>
          </cell>
          <cell r="F87">
            <v>2715.4115757</v>
          </cell>
          <cell r="G87">
            <v>106.74</v>
          </cell>
          <cell r="H87">
            <v>1148.9397534</v>
          </cell>
          <cell r="I87">
            <v>359.01</v>
          </cell>
          <cell r="J87">
            <v>3864.3513290999999</v>
          </cell>
        </row>
        <row r="88">
          <cell r="B88">
            <v>1702</v>
          </cell>
          <cell r="C88" t="str">
            <v>7</v>
          </cell>
          <cell r="D88" t="str">
            <v>4 BED DUPLEX</v>
          </cell>
          <cell r="E88">
            <v>297.18</v>
          </cell>
          <cell r="F88">
            <v>3198.8187737999997</v>
          </cell>
          <cell r="G88">
            <v>47.63</v>
          </cell>
          <cell r="H88">
            <v>512.68503329999999</v>
          </cell>
          <cell r="I88">
            <v>344.81</v>
          </cell>
          <cell r="J88">
            <v>3711.5038070999999</v>
          </cell>
        </row>
        <row r="89">
          <cell r="B89">
            <v>1703</v>
          </cell>
          <cell r="C89" t="str">
            <v>7</v>
          </cell>
          <cell r="D89" t="str">
            <v>4 BED DUPLEX</v>
          </cell>
          <cell r="E89">
            <v>289.57</v>
          </cell>
          <cell r="F89">
            <v>3116.9054186999997</v>
          </cell>
          <cell r="G89">
            <v>97.21</v>
          </cell>
          <cell r="H89">
            <v>1046.3596911</v>
          </cell>
          <cell r="I89">
            <v>386.78</v>
          </cell>
          <cell r="J89">
            <v>4163.2651097999997</v>
          </cell>
        </row>
        <row r="90">
          <cell r="B90">
            <v>1704</v>
          </cell>
          <cell r="C90" t="str">
            <v>7</v>
          </cell>
          <cell r="D90" t="str">
            <v>3 BED DUPLEX</v>
          </cell>
          <cell r="E90">
            <v>242.5</v>
          </cell>
          <cell r="F90">
            <v>2610.2481749999997</v>
          </cell>
          <cell r="G90">
            <v>37.93</v>
          </cell>
          <cell r="H90">
            <v>408.27510629999995</v>
          </cell>
          <cell r="I90">
            <v>280.43</v>
          </cell>
          <cell r="J90">
            <v>3018.5232812999998</v>
          </cell>
        </row>
        <row r="91">
          <cell r="B91">
            <v>1705</v>
          </cell>
          <cell r="C91" t="str">
            <v>7</v>
          </cell>
          <cell r="D91" t="str">
            <v>3 BED DUPLEX</v>
          </cell>
          <cell r="E91">
            <v>237.31</v>
          </cell>
          <cell r="F91">
            <v>2554.3834821</v>
          </cell>
          <cell r="G91">
            <v>43</v>
          </cell>
          <cell r="H91">
            <v>462.84812999999997</v>
          </cell>
          <cell r="I91">
            <v>280.31</v>
          </cell>
          <cell r="J91">
            <v>3017.2316120999999</v>
          </cell>
        </row>
        <row r="92">
          <cell r="B92">
            <v>1706</v>
          </cell>
          <cell r="C92" t="str">
            <v>7</v>
          </cell>
          <cell r="D92" t="str">
            <v>2 BED DUPLEX</v>
          </cell>
          <cell r="E92">
            <v>201.25</v>
          </cell>
          <cell r="F92">
            <v>2166.2368874999997</v>
          </cell>
          <cell r="G92">
            <v>51.16</v>
          </cell>
          <cell r="H92">
            <v>550.68163559999994</v>
          </cell>
          <cell r="I92">
            <v>252.41</v>
          </cell>
          <cell r="J92">
            <v>2716.9185230999997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 Details"/>
      <sheetName val="Lookups"/>
    </sheetNames>
    <sheetDataSet>
      <sheetData sheetId="0" refreshError="1">
        <row r="4">
          <cell r="B4">
            <v>1001</v>
          </cell>
          <cell r="C4" t="str">
            <v>G</v>
          </cell>
          <cell r="D4" t="str">
            <v>RETAIL 01</v>
          </cell>
          <cell r="E4">
            <v>62</v>
          </cell>
          <cell r="I4">
            <v>339.08</v>
          </cell>
          <cell r="K4">
            <v>4.866435470399999</v>
          </cell>
        </row>
        <row r="5">
          <cell r="B5">
            <v>1002</v>
          </cell>
          <cell r="C5" t="str">
            <v>G</v>
          </cell>
          <cell r="D5" t="str">
            <v>RETAIL 02</v>
          </cell>
          <cell r="E5">
            <v>62</v>
          </cell>
          <cell r="I5">
            <v>121.25</v>
          </cell>
          <cell r="K5">
            <v>1.7401654499999999</v>
          </cell>
        </row>
        <row r="6">
          <cell r="B6">
            <v>1003</v>
          </cell>
          <cell r="C6" t="str">
            <v>G</v>
          </cell>
          <cell r="D6" t="str">
            <v>RETAIL 03</v>
          </cell>
          <cell r="E6">
            <v>62</v>
          </cell>
          <cell r="I6">
            <v>87.63</v>
          </cell>
          <cell r="K6">
            <v>1.2576552444</v>
          </cell>
        </row>
        <row r="7">
          <cell r="B7">
            <v>1004</v>
          </cell>
          <cell r="C7" t="str">
            <v>G</v>
          </cell>
          <cell r="D7" t="str">
            <v>RETAIL 04</v>
          </cell>
          <cell r="E7">
            <v>62</v>
          </cell>
          <cell r="I7">
            <v>78.97</v>
          </cell>
          <cell r="K7">
            <v>1.1333679635999998</v>
          </cell>
        </row>
        <row r="8">
          <cell r="B8">
            <v>1005</v>
          </cell>
          <cell r="C8" t="str">
            <v>G</v>
          </cell>
          <cell r="D8" t="str">
            <v>RETAIL 05</v>
          </cell>
          <cell r="E8">
            <v>62</v>
          </cell>
          <cell r="I8">
            <v>79.55</v>
          </cell>
          <cell r="K8">
            <v>1.141692054</v>
          </cell>
        </row>
        <row r="9">
          <cell r="B9">
            <v>1006</v>
          </cell>
          <cell r="C9" t="str">
            <v>G</v>
          </cell>
          <cell r="D9" t="str">
            <v>RETAIL 06</v>
          </cell>
          <cell r="E9">
            <v>62</v>
          </cell>
          <cell r="I9">
            <v>78.45</v>
          </cell>
          <cell r="K9">
            <v>1.1259049860000001</v>
          </cell>
        </row>
        <row r="11">
          <cell r="B11">
            <v>1101</v>
          </cell>
          <cell r="C11">
            <v>1</v>
          </cell>
          <cell r="D11" t="str">
            <v>3 BED TYPE B</v>
          </cell>
          <cell r="E11">
            <v>3</v>
          </cell>
          <cell r="F11">
            <v>3</v>
          </cell>
          <cell r="G11">
            <v>159.5</v>
          </cell>
          <cell r="H11">
            <v>15.78</v>
          </cell>
          <cell r="I11">
            <v>175.28</v>
          </cell>
          <cell r="K11">
            <v>2</v>
          </cell>
        </row>
        <row r="12">
          <cell r="B12">
            <v>1102</v>
          </cell>
          <cell r="C12">
            <v>1</v>
          </cell>
          <cell r="D12" t="str">
            <v>1 BED TYPE A</v>
          </cell>
          <cell r="E12">
            <v>1</v>
          </cell>
          <cell r="F12">
            <v>1</v>
          </cell>
          <cell r="G12">
            <v>74.900000000000006</v>
          </cell>
          <cell r="H12">
            <v>4.79</v>
          </cell>
          <cell r="I12">
            <v>79.690000000000012</v>
          </cell>
          <cell r="K12">
            <v>1</v>
          </cell>
        </row>
        <row r="13">
          <cell r="B13">
            <v>1103</v>
          </cell>
          <cell r="C13">
            <v>1</v>
          </cell>
          <cell r="D13" t="str">
            <v>STUDIO TYPE B</v>
          </cell>
          <cell r="E13">
            <v>26</v>
          </cell>
          <cell r="F13">
            <v>0</v>
          </cell>
          <cell r="G13">
            <v>49.67</v>
          </cell>
          <cell r="I13">
            <v>49.67</v>
          </cell>
          <cell r="K13">
            <v>1</v>
          </cell>
        </row>
        <row r="14">
          <cell r="B14">
            <v>1104</v>
          </cell>
          <cell r="C14">
            <v>1</v>
          </cell>
          <cell r="D14" t="str">
            <v>1 BED TYPE A</v>
          </cell>
          <cell r="E14">
            <v>1</v>
          </cell>
          <cell r="F14">
            <v>1</v>
          </cell>
          <cell r="G14">
            <v>74.83</v>
          </cell>
          <cell r="H14">
            <v>4.79</v>
          </cell>
          <cell r="I14">
            <v>79.62</v>
          </cell>
          <cell r="K14">
            <v>1</v>
          </cell>
        </row>
        <row r="15">
          <cell r="B15">
            <v>1105</v>
          </cell>
          <cell r="C15">
            <v>1</v>
          </cell>
          <cell r="D15" t="str">
            <v>1 BED TYPE A</v>
          </cell>
          <cell r="E15">
            <v>1</v>
          </cell>
          <cell r="F15">
            <v>1</v>
          </cell>
          <cell r="G15">
            <v>75.459999999999994</v>
          </cell>
          <cell r="H15">
            <v>4.79</v>
          </cell>
          <cell r="I15">
            <v>80.25</v>
          </cell>
          <cell r="K15">
            <v>1</v>
          </cell>
        </row>
        <row r="16">
          <cell r="B16">
            <v>1106</v>
          </cell>
          <cell r="C16">
            <v>1</v>
          </cell>
          <cell r="D16" t="str">
            <v>1 BED TYPE A</v>
          </cell>
          <cell r="E16">
            <v>1</v>
          </cell>
          <cell r="F16">
            <v>1</v>
          </cell>
          <cell r="G16">
            <v>75.33</v>
          </cell>
          <cell r="H16">
            <v>4.79</v>
          </cell>
          <cell r="I16">
            <v>80.12</v>
          </cell>
          <cell r="K16">
            <v>1</v>
          </cell>
        </row>
        <row r="17">
          <cell r="B17">
            <v>1107</v>
          </cell>
          <cell r="C17">
            <v>1</v>
          </cell>
          <cell r="D17" t="str">
            <v>1 BED TYPE A</v>
          </cell>
          <cell r="E17">
            <v>1</v>
          </cell>
          <cell r="F17">
            <v>1</v>
          </cell>
          <cell r="G17">
            <v>74.83</v>
          </cell>
          <cell r="H17">
            <v>4.79</v>
          </cell>
          <cell r="I17">
            <v>79.62</v>
          </cell>
          <cell r="K17">
            <v>1</v>
          </cell>
        </row>
        <row r="18">
          <cell r="B18">
            <v>1108</v>
          </cell>
          <cell r="C18">
            <v>1</v>
          </cell>
          <cell r="D18" t="str">
            <v>1 BED TYPE A</v>
          </cell>
          <cell r="E18">
            <v>1</v>
          </cell>
          <cell r="F18">
            <v>1</v>
          </cell>
          <cell r="G18">
            <v>74.459999999999994</v>
          </cell>
          <cell r="H18">
            <v>4.79</v>
          </cell>
          <cell r="I18">
            <v>79.25</v>
          </cell>
          <cell r="K18">
            <v>1</v>
          </cell>
        </row>
        <row r="19">
          <cell r="B19">
            <v>1109</v>
          </cell>
          <cell r="C19">
            <v>1</v>
          </cell>
          <cell r="D19" t="str">
            <v>2 BED TYPE B</v>
          </cell>
          <cell r="E19">
            <v>2</v>
          </cell>
          <cell r="F19">
            <v>2</v>
          </cell>
          <cell r="G19">
            <v>113.04</v>
          </cell>
          <cell r="H19">
            <v>9.52</v>
          </cell>
          <cell r="I19">
            <v>122.56</v>
          </cell>
          <cell r="K19">
            <v>1</v>
          </cell>
        </row>
        <row r="20">
          <cell r="B20">
            <v>1110</v>
          </cell>
          <cell r="C20">
            <v>1</v>
          </cell>
          <cell r="D20" t="str">
            <v>2 BED TYPE B</v>
          </cell>
          <cell r="E20">
            <v>2</v>
          </cell>
          <cell r="F20">
            <v>2</v>
          </cell>
          <cell r="G20">
            <v>113.02</v>
          </cell>
          <cell r="H20">
            <v>9.52</v>
          </cell>
          <cell r="I20">
            <v>122.53999999999999</v>
          </cell>
          <cell r="K20">
            <v>1</v>
          </cell>
        </row>
        <row r="21">
          <cell r="B21">
            <v>1111</v>
          </cell>
          <cell r="C21">
            <v>1</v>
          </cell>
          <cell r="D21" t="str">
            <v>1 BED TYPE A</v>
          </cell>
          <cell r="E21">
            <v>1</v>
          </cell>
          <cell r="F21">
            <v>1</v>
          </cell>
          <cell r="G21">
            <v>74.81</v>
          </cell>
          <cell r="H21">
            <v>4.79</v>
          </cell>
          <cell r="I21">
            <v>79.600000000000009</v>
          </cell>
          <cell r="K21">
            <v>1</v>
          </cell>
        </row>
        <row r="22">
          <cell r="B22">
            <v>1112</v>
          </cell>
          <cell r="C22">
            <v>1</v>
          </cell>
          <cell r="D22" t="str">
            <v>1 BED TYPE A</v>
          </cell>
          <cell r="E22">
            <v>1</v>
          </cell>
          <cell r="F22">
            <v>1</v>
          </cell>
          <cell r="G22">
            <v>75.11</v>
          </cell>
          <cell r="H22">
            <v>4.79</v>
          </cell>
          <cell r="I22">
            <v>79.900000000000006</v>
          </cell>
          <cell r="K22">
            <v>1</v>
          </cell>
        </row>
        <row r="24">
          <cell r="B24">
            <v>1201</v>
          </cell>
          <cell r="C24">
            <v>2</v>
          </cell>
          <cell r="D24" t="str">
            <v>3 BED TYPE B</v>
          </cell>
          <cell r="E24">
            <v>3</v>
          </cell>
          <cell r="F24">
            <v>3</v>
          </cell>
          <cell r="G24">
            <v>159.58000000000001</v>
          </cell>
          <cell r="H24">
            <v>15.96</v>
          </cell>
          <cell r="I24">
            <v>175.54000000000002</v>
          </cell>
          <cell r="K24">
            <v>2</v>
          </cell>
        </row>
        <row r="25">
          <cell r="B25">
            <v>1202</v>
          </cell>
          <cell r="C25">
            <v>2</v>
          </cell>
          <cell r="D25" t="str">
            <v>1 BED TYPE A</v>
          </cell>
          <cell r="E25">
            <v>1</v>
          </cell>
          <cell r="F25">
            <v>1</v>
          </cell>
          <cell r="G25">
            <v>74.900000000000006</v>
          </cell>
          <cell r="H25">
            <v>4.79</v>
          </cell>
          <cell r="I25">
            <v>79.690000000000012</v>
          </cell>
          <cell r="K25">
            <v>1</v>
          </cell>
        </row>
        <row r="26">
          <cell r="B26">
            <v>1203</v>
          </cell>
          <cell r="C26">
            <v>2</v>
          </cell>
          <cell r="D26" t="str">
            <v>STUDIO TYPE B</v>
          </cell>
          <cell r="E26">
            <v>26</v>
          </cell>
          <cell r="F26">
            <v>0</v>
          </cell>
          <cell r="G26">
            <v>49.67</v>
          </cell>
          <cell r="I26">
            <v>49.67</v>
          </cell>
          <cell r="K26">
            <v>1</v>
          </cell>
        </row>
        <row r="27">
          <cell r="B27">
            <v>1204</v>
          </cell>
          <cell r="C27">
            <v>2</v>
          </cell>
          <cell r="D27" t="str">
            <v>1 BED TYPE A</v>
          </cell>
          <cell r="E27">
            <v>1</v>
          </cell>
          <cell r="F27">
            <v>1</v>
          </cell>
          <cell r="G27">
            <v>74.83</v>
          </cell>
          <cell r="H27">
            <v>4.79</v>
          </cell>
          <cell r="I27">
            <v>79.62</v>
          </cell>
          <cell r="K27">
            <v>1</v>
          </cell>
        </row>
        <row r="28">
          <cell r="B28">
            <v>1205</v>
          </cell>
          <cell r="C28">
            <v>2</v>
          </cell>
          <cell r="D28" t="str">
            <v>1 BED TYPE A</v>
          </cell>
          <cell r="E28">
            <v>1</v>
          </cell>
          <cell r="F28">
            <v>1</v>
          </cell>
          <cell r="G28">
            <v>74.83</v>
          </cell>
          <cell r="H28">
            <v>4.79</v>
          </cell>
          <cell r="I28">
            <v>79.62</v>
          </cell>
          <cell r="K28">
            <v>1</v>
          </cell>
        </row>
        <row r="29">
          <cell r="B29">
            <v>1206</v>
          </cell>
          <cell r="C29">
            <v>2</v>
          </cell>
          <cell r="D29" t="str">
            <v>1 BED TYPE A</v>
          </cell>
          <cell r="E29">
            <v>1</v>
          </cell>
          <cell r="F29">
            <v>1</v>
          </cell>
          <cell r="G29">
            <v>75.459999999999994</v>
          </cell>
          <cell r="H29">
            <v>4.79</v>
          </cell>
          <cell r="I29">
            <v>80.25</v>
          </cell>
          <cell r="K29">
            <v>1</v>
          </cell>
        </row>
        <row r="30">
          <cell r="B30">
            <v>1207</v>
          </cell>
          <cell r="C30">
            <v>2</v>
          </cell>
          <cell r="D30" t="str">
            <v>1 BED TYPE A</v>
          </cell>
          <cell r="E30">
            <v>1</v>
          </cell>
          <cell r="F30">
            <v>1</v>
          </cell>
          <cell r="G30">
            <v>75.31</v>
          </cell>
          <cell r="H30">
            <v>4.79</v>
          </cell>
          <cell r="I30">
            <v>80.100000000000009</v>
          </cell>
          <cell r="K30">
            <v>1</v>
          </cell>
        </row>
        <row r="31">
          <cell r="B31">
            <v>1208</v>
          </cell>
          <cell r="C31">
            <v>2</v>
          </cell>
          <cell r="D31" t="str">
            <v>1 BED TYPE A</v>
          </cell>
          <cell r="E31">
            <v>1</v>
          </cell>
          <cell r="F31">
            <v>1</v>
          </cell>
          <cell r="G31">
            <v>74.83</v>
          </cell>
          <cell r="H31">
            <v>4.79</v>
          </cell>
          <cell r="I31">
            <v>79.62</v>
          </cell>
          <cell r="K31">
            <v>1</v>
          </cell>
        </row>
        <row r="32">
          <cell r="B32">
            <v>1209</v>
          </cell>
          <cell r="C32">
            <v>2</v>
          </cell>
          <cell r="D32" t="str">
            <v>1 BED TYPE A</v>
          </cell>
          <cell r="E32">
            <v>1</v>
          </cell>
          <cell r="F32">
            <v>1</v>
          </cell>
          <cell r="G32">
            <v>74.459999999999994</v>
          </cell>
          <cell r="H32">
            <v>4.79</v>
          </cell>
          <cell r="I32">
            <v>79.25</v>
          </cell>
          <cell r="K32">
            <v>1</v>
          </cell>
        </row>
        <row r="33">
          <cell r="B33">
            <v>1210</v>
          </cell>
          <cell r="C33">
            <v>2</v>
          </cell>
          <cell r="D33" t="str">
            <v>2 BED TYPE B</v>
          </cell>
          <cell r="E33">
            <v>2</v>
          </cell>
          <cell r="F33">
            <v>2</v>
          </cell>
          <cell r="G33">
            <v>113.04</v>
          </cell>
          <cell r="H33">
            <v>9.52</v>
          </cell>
          <cell r="I33">
            <v>122.56</v>
          </cell>
          <cell r="K33">
            <v>1</v>
          </cell>
        </row>
        <row r="34">
          <cell r="B34">
            <v>1211</v>
          </cell>
          <cell r="C34">
            <v>2</v>
          </cell>
          <cell r="D34" t="str">
            <v>2 BED TYPE B</v>
          </cell>
          <cell r="E34">
            <v>2</v>
          </cell>
          <cell r="F34">
            <v>2</v>
          </cell>
          <cell r="G34">
            <v>112.96</v>
          </cell>
          <cell r="H34">
            <v>9.52</v>
          </cell>
          <cell r="I34">
            <v>122.47999999999999</v>
          </cell>
          <cell r="K34">
            <v>1</v>
          </cell>
        </row>
        <row r="35">
          <cell r="B35">
            <v>1212</v>
          </cell>
          <cell r="C35">
            <v>2</v>
          </cell>
          <cell r="D35" t="str">
            <v>1 BED TYPE A</v>
          </cell>
          <cell r="E35">
            <v>1</v>
          </cell>
          <cell r="F35">
            <v>1</v>
          </cell>
          <cell r="G35">
            <v>74.81</v>
          </cell>
          <cell r="H35">
            <v>4.79</v>
          </cell>
          <cell r="I35">
            <v>79.600000000000009</v>
          </cell>
          <cell r="K35">
            <v>1</v>
          </cell>
        </row>
        <row r="36">
          <cell r="B36">
            <v>1213</v>
          </cell>
          <cell r="C36">
            <v>2</v>
          </cell>
          <cell r="D36" t="str">
            <v>1 BED TYPE A</v>
          </cell>
          <cell r="E36">
            <v>1</v>
          </cell>
          <cell r="F36">
            <v>1</v>
          </cell>
          <cell r="G36">
            <v>75.099999999999994</v>
          </cell>
          <cell r="H36">
            <v>4.79</v>
          </cell>
          <cell r="I36">
            <v>79.89</v>
          </cell>
          <cell r="K36">
            <v>1</v>
          </cell>
        </row>
        <row r="38">
          <cell r="B38">
            <v>1301</v>
          </cell>
          <cell r="C38">
            <v>3</v>
          </cell>
          <cell r="D38" t="str">
            <v>3 BED TYPE B</v>
          </cell>
          <cell r="E38">
            <v>3</v>
          </cell>
          <cell r="F38">
            <v>3</v>
          </cell>
          <cell r="G38">
            <v>159.58000000000001</v>
          </cell>
          <cell r="H38">
            <v>15.96</v>
          </cell>
          <cell r="I38">
            <v>175.54000000000002</v>
          </cell>
          <cell r="K38">
            <v>2</v>
          </cell>
        </row>
        <row r="39">
          <cell r="B39">
            <v>1302</v>
          </cell>
          <cell r="C39">
            <v>3</v>
          </cell>
          <cell r="D39" t="str">
            <v>1 BED TYPE A</v>
          </cell>
          <cell r="E39">
            <v>1</v>
          </cell>
          <cell r="F39">
            <v>1</v>
          </cell>
          <cell r="G39">
            <v>74.900000000000006</v>
          </cell>
          <cell r="H39">
            <v>4.79</v>
          </cell>
          <cell r="I39">
            <v>79.690000000000012</v>
          </cell>
          <cell r="K39">
            <v>1</v>
          </cell>
        </row>
        <row r="40">
          <cell r="B40">
            <v>1303</v>
          </cell>
          <cell r="C40">
            <v>3</v>
          </cell>
          <cell r="D40" t="str">
            <v>STUDIO TYPE B</v>
          </cell>
          <cell r="E40">
            <v>26</v>
          </cell>
          <cell r="F40">
            <v>0</v>
          </cell>
          <cell r="G40">
            <v>49.67</v>
          </cell>
          <cell r="I40">
            <v>49.67</v>
          </cell>
          <cell r="K40">
            <v>1</v>
          </cell>
        </row>
        <row r="41">
          <cell r="B41">
            <v>1304</v>
          </cell>
          <cell r="C41">
            <v>3</v>
          </cell>
          <cell r="D41" t="str">
            <v>1 BED TYPE A</v>
          </cell>
          <cell r="E41">
            <v>1</v>
          </cell>
          <cell r="F41">
            <v>1</v>
          </cell>
          <cell r="G41">
            <v>74.83</v>
          </cell>
          <cell r="H41">
            <v>4.79</v>
          </cell>
          <cell r="I41">
            <v>79.62</v>
          </cell>
          <cell r="K41">
            <v>1</v>
          </cell>
        </row>
        <row r="42">
          <cell r="B42">
            <v>1305</v>
          </cell>
          <cell r="C42">
            <v>3</v>
          </cell>
          <cell r="D42" t="str">
            <v>1 BED TYPE A</v>
          </cell>
          <cell r="E42">
            <v>1</v>
          </cell>
          <cell r="F42">
            <v>1</v>
          </cell>
          <cell r="G42">
            <v>74.83</v>
          </cell>
          <cell r="H42">
            <v>4.79</v>
          </cell>
          <cell r="I42">
            <v>79.62</v>
          </cell>
          <cell r="K42">
            <v>1</v>
          </cell>
        </row>
        <row r="43">
          <cell r="B43">
            <v>1306</v>
          </cell>
          <cell r="C43">
            <v>3</v>
          </cell>
          <cell r="D43" t="str">
            <v>1 BED TYPE A</v>
          </cell>
          <cell r="E43">
            <v>1</v>
          </cell>
          <cell r="F43">
            <v>1</v>
          </cell>
          <cell r="G43">
            <v>75.459999999999994</v>
          </cell>
          <cell r="H43">
            <v>4.79</v>
          </cell>
          <cell r="I43">
            <v>80.25</v>
          </cell>
          <cell r="K43">
            <v>1</v>
          </cell>
        </row>
        <row r="44">
          <cell r="B44">
            <v>1307</v>
          </cell>
          <cell r="C44">
            <v>3</v>
          </cell>
          <cell r="D44" t="str">
            <v>1 BED TYPE A</v>
          </cell>
          <cell r="E44">
            <v>1</v>
          </cell>
          <cell r="F44">
            <v>1</v>
          </cell>
          <cell r="G44">
            <v>75.31</v>
          </cell>
          <cell r="H44">
            <v>4.79</v>
          </cell>
          <cell r="I44">
            <v>80.100000000000009</v>
          </cell>
          <cell r="K44">
            <v>1</v>
          </cell>
        </row>
        <row r="45">
          <cell r="B45">
            <v>1308</v>
          </cell>
          <cell r="C45">
            <v>3</v>
          </cell>
          <cell r="D45" t="str">
            <v>1 BED TYPE A</v>
          </cell>
          <cell r="E45">
            <v>1</v>
          </cell>
          <cell r="F45">
            <v>1</v>
          </cell>
          <cell r="G45">
            <v>74.83</v>
          </cell>
          <cell r="H45">
            <v>4.79</v>
          </cell>
          <cell r="I45">
            <v>79.62</v>
          </cell>
          <cell r="K45">
            <v>1</v>
          </cell>
        </row>
        <row r="46">
          <cell r="B46">
            <v>1309</v>
          </cell>
          <cell r="C46">
            <v>3</v>
          </cell>
          <cell r="D46" t="str">
            <v>1 BED TYPE A</v>
          </cell>
          <cell r="E46">
            <v>1</v>
          </cell>
          <cell r="F46">
            <v>1</v>
          </cell>
          <cell r="G46">
            <v>74.459999999999994</v>
          </cell>
          <cell r="H46">
            <v>4.79</v>
          </cell>
          <cell r="I46">
            <v>79.25</v>
          </cell>
          <cell r="K46">
            <v>1</v>
          </cell>
        </row>
        <row r="47">
          <cell r="B47">
            <v>1310</v>
          </cell>
          <cell r="C47">
            <v>3</v>
          </cell>
          <cell r="D47" t="str">
            <v>2 BED TYPE B</v>
          </cell>
          <cell r="E47">
            <v>2</v>
          </cell>
          <cell r="F47">
            <v>2</v>
          </cell>
          <cell r="G47">
            <v>113.04</v>
          </cell>
          <cell r="H47">
            <v>9.52</v>
          </cell>
          <cell r="I47">
            <v>122.56</v>
          </cell>
          <cell r="K47">
            <v>1</v>
          </cell>
        </row>
        <row r="48">
          <cell r="B48">
            <v>1311</v>
          </cell>
          <cell r="C48">
            <v>3</v>
          </cell>
          <cell r="D48" t="str">
            <v>2 BED TYPE B</v>
          </cell>
          <cell r="E48">
            <v>2</v>
          </cell>
          <cell r="F48">
            <v>2</v>
          </cell>
          <cell r="G48">
            <v>112.96</v>
          </cell>
          <cell r="H48">
            <v>9.52</v>
          </cell>
          <cell r="I48">
            <v>122.47999999999999</v>
          </cell>
          <cell r="K48">
            <v>1</v>
          </cell>
        </row>
        <row r="49">
          <cell r="B49">
            <v>1312</v>
          </cell>
          <cell r="C49">
            <v>3</v>
          </cell>
          <cell r="D49" t="str">
            <v>1 BED TYPE A</v>
          </cell>
          <cell r="E49">
            <v>1</v>
          </cell>
          <cell r="F49">
            <v>1</v>
          </cell>
          <cell r="G49">
            <v>74.81</v>
          </cell>
          <cell r="H49">
            <v>4.79</v>
          </cell>
          <cell r="I49">
            <v>79.600000000000009</v>
          </cell>
          <cell r="K49">
            <v>1</v>
          </cell>
        </row>
        <row r="50">
          <cell r="B50">
            <v>1313</v>
          </cell>
          <cell r="C50">
            <v>3</v>
          </cell>
          <cell r="D50" t="str">
            <v>1 BED TYPE A</v>
          </cell>
          <cell r="E50">
            <v>1</v>
          </cell>
          <cell r="F50">
            <v>1</v>
          </cell>
          <cell r="G50">
            <v>75.099999999999994</v>
          </cell>
          <cell r="H50">
            <v>4.79</v>
          </cell>
          <cell r="I50">
            <v>79.89</v>
          </cell>
          <cell r="K50">
            <v>1</v>
          </cell>
        </row>
        <row r="52">
          <cell r="B52">
            <v>1401</v>
          </cell>
          <cell r="C52">
            <v>4</v>
          </cell>
          <cell r="D52" t="str">
            <v>3 BED TYPE B</v>
          </cell>
          <cell r="E52">
            <v>3</v>
          </cell>
          <cell r="F52">
            <v>3</v>
          </cell>
          <cell r="G52">
            <v>159.58000000000001</v>
          </cell>
          <cell r="H52">
            <v>15.96</v>
          </cell>
          <cell r="I52">
            <v>175.54000000000002</v>
          </cell>
          <cell r="K52">
            <v>2</v>
          </cell>
        </row>
        <row r="53">
          <cell r="B53">
            <v>1402</v>
          </cell>
          <cell r="C53">
            <v>4</v>
          </cell>
          <cell r="D53" t="str">
            <v>1 BED TYPE A</v>
          </cell>
          <cell r="E53">
            <v>1</v>
          </cell>
          <cell r="F53">
            <v>1</v>
          </cell>
          <cell r="G53">
            <v>74.900000000000006</v>
          </cell>
          <cell r="H53">
            <v>4.79</v>
          </cell>
          <cell r="I53">
            <v>79.690000000000012</v>
          </cell>
          <cell r="K53">
            <v>1</v>
          </cell>
        </row>
        <row r="54">
          <cell r="B54">
            <v>1403</v>
          </cell>
          <cell r="C54">
            <v>4</v>
          </cell>
          <cell r="D54" t="str">
            <v>STUDIO TYPE B</v>
          </cell>
          <cell r="E54">
            <v>26</v>
          </cell>
          <cell r="F54">
            <v>0</v>
          </cell>
          <cell r="G54">
            <v>49.67</v>
          </cell>
          <cell r="I54">
            <v>49.67</v>
          </cell>
          <cell r="K54">
            <v>1</v>
          </cell>
        </row>
        <row r="55">
          <cell r="B55">
            <v>1404</v>
          </cell>
          <cell r="C55">
            <v>4</v>
          </cell>
          <cell r="D55" t="str">
            <v>1 BED TYPE A</v>
          </cell>
          <cell r="E55">
            <v>1</v>
          </cell>
          <cell r="F55">
            <v>1</v>
          </cell>
          <cell r="G55">
            <v>74.83</v>
          </cell>
          <cell r="H55">
            <v>4.79</v>
          </cell>
          <cell r="I55">
            <v>79.62</v>
          </cell>
          <cell r="K55">
            <v>1</v>
          </cell>
        </row>
        <row r="56">
          <cell r="B56">
            <v>1405</v>
          </cell>
          <cell r="C56">
            <v>4</v>
          </cell>
          <cell r="D56" t="str">
            <v>1 BED TYPE A</v>
          </cell>
          <cell r="E56">
            <v>1</v>
          </cell>
          <cell r="F56">
            <v>1</v>
          </cell>
          <cell r="G56">
            <v>74.83</v>
          </cell>
          <cell r="H56">
            <v>4.79</v>
          </cell>
          <cell r="I56">
            <v>79.62</v>
          </cell>
          <cell r="K56">
            <v>1</v>
          </cell>
        </row>
        <row r="57">
          <cell r="B57">
            <v>1406</v>
          </cell>
          <cell r="C57">
            <v>4</v>
          </cell>
          <cell r="D57" t="str">
            <v>1 BED TYPE A</v>
          </cell>
          <cell r="E57">
            <v>1</v>
          </cell>
          <cell r="F57">
            <v>1</v>
          </cell>
          <cell r="G57">
            <v>75.459999999999994</v>
          </cell>
          <cell r="H57">
            <v>4.79</v>
          </cell>
          <cell r="I57">
            <v>80.25</v>
          </cell>
          <cell r="K57">
            <v>1</v>
          </cell>
        </row>
        <row r="58">
          <cell r="B58">
            <v>1407</v>
          </cell>
          <cell r="C58">
            <v>4</v>
          </cell>
          <cell r="D58" t="str">
            <v>1 BED TYPE A</v>
          </cell>
          <cell r="E58">
            <v>1</v>
          </cell>
          <cell r="F58">
            <v>1</v>
          </cell>
          <cell r="G58">
            <v>75.31</v>
          </cell>
          <cell r="H58">
            <v>4.79</v>
          </cell>
          <cell r="I58">
            <v>80.100000000000009</v>
          </cell>
          <cell r="K58">
            <v>1</v>
          </cell>
        </row>
        <row r="59">
          <cell r="B59">
            <v>1408</v>
          </cell>
          <cell r="C59">
            <v>4</v>
          </cell>
          <cell r="D59" t="str">
            <v>1 BED TYPE A</v>
          </cell>
          <cell r="E59">
            <v>1</v>
          </cell>
          <cell r="F59">
            <v>1</v>
          </cell>
          <cell r="G59">
            <v>74.83</v>
          </cell>
          <cell r="H59">
            <v>4.79</v>
          </cell>
          <cell r="I59">
            <v>79.62</v>
          </cell>
          <cell r="K59">
            <v>1</v>
          </cell>
        </row>
        <row r="60">
          <cell r="B60">
            <v>1409</v>
          </cell>
          <cell r="C60">
            <v>4</v>
          </cell>
          <cell r="D60" t="str">
            <v>1 BED TYPE A</v>
          </cell>
          <cell r="E60">
            <v>1</v>
          </cell>
          <cell r="F60">
            <v>1</v>
          </cell>
          <cell r="G60">
            <v>74.459999999999994</v>
          </cell>
          <cell r="H60">
            <v>4.79</v>
          </cell>
          <cell r="I60">
            <v>79.25</v>
          </cell>
          <cell r="K60">
            <v>1</v>
          </cell>
        </row>
        <row r="61">
          <cell r="B61">
            <v>1410</v>
          </cell>
          <cell r="C61">
            <v>4</v>
          </cell>
          <cell r="D61" t="str">
            <v>2 BED TYPE B</v>
          </cell>
          <cell r="E61">
            <v>2</v>
          </cell>
          <cell r="F61">
            <v>2</v>
          </cell>
          <cell r="G61">
            <v>113.04</v>
          </cell>
          <cell r="H61">
            <v>9.52</v>
          </cell>
          <cell r="I61">
            <v>122.56</v>
          </cell>
          <cell r="K61">
            <v>1</v>
          </cell>
        </row>
        <row r="62">
          <cell r="B62">
            <v>1411</v>
          </cell>
          <cell r="C62">
            <v>4</v>
          </cell>
          <cell r="D62" t="str">
            <v>2 BED TYPE B</v>
          </cell>
          <cell r="E62">
            <v>2</v>
          </cell>
          <cell r="F62">
            <v>2</v>
          </cell>
          <cell r="G62">
            <v>112.96</v>
          </cell>
          <cell r="H62">
            <v>9.52</v>
          </cell>
          <cell r="I62">
            <v>122.47999999999999</v>
          </cell>
          <cell r="K62">
            <v>1</v>
          </cell>
        </row>
        <row r="63">
          <cell r="B63">
            <v>1412</v>
          </cell>
          <cell r="C63">
            <v>4</v>
          </cell>
          <cell r="D63" t="str">
            <v>1 BED TYPE A</v>
          </cell>
          <cell r="E63">
            <v>1</v>
          </cell>
          <cell r="F63">
            <v>1</v>
          </cell>
          <cell r="G63">
            <v>74.81</v>
          </cell>
          <cell r="H63">
            <v>4.79</v>
          </cell>
          <cell r="I63">
            <v>79.600000000000009</v>
          </cell>
          <cell r="K63">
            <v>1</v>
          </cell>
        </row>
        <row r="64">
          <cell r="B64">
            <v>1413</v>
          </cell>
          <cell r="C64">
            <v>4</v>
          </cell>
          <cell r="D64" t="str">
            <v>1 BED TYPE A</v>
          </cell>
          <cell r="E64">
            <v>1</v>
          </cell>
          <cell r="F64">
            <v>1</v>
          </cell>
          <cell r="G64">
            <v>75.099999999999994</v>
          </cell>
          <cell r="H64">
            <v>4.79</v>
          </cell>
          <cell r="I64">
            <v>79.89</v>
          </cell>
          <cell r="K64">
            <v>1</v>
          </cell>
        </row>
        <row r="66">
          <cell r="B66">
            <v>1501</v>
          </cell>
          <cell r="C66">
            <v>5</v>
          </cell>
          <cell r="D66" t="str">
            <v>3 BED TYPE B</v>
          </cell>
          <cell r="E66">
            <v>3</v>
          </cell>
          <cell r="F66">
            <v>3</v>
          </cell>
          <cell r="G66">
            <v>159.58000000000001</v>
          </cell>
          <cell r="H66">
            <v>15.96</v>
          </cell>
          <cell r="I66">
            <v>175.54000000000002</v>
          </cell>
          <cell r="K66">
            <v>2</v>
          </cell>
        </row>
        <row r="67">
          <cell r="B67">
            <v>1502</v>
          </cell>
          <cell r="C67">
            <v>5</v>
          </cell>
          <cell r="D67" t="str">
            <v>1 BED TYPE A</v>
          </cell>
          <cell r="E67">
            <v>1</v>
          </cell>
          <cell r="F67">
            <v>1</v>
          </cell>
          <cell r="G67">
            <v>74.900000000000006</v>
          </cell>
          <cell r="H67">
            <v>4.79</v>
          </cell>
          <cell r="I67">
            <v>79.690000000000012</v>
          </cell>
          <cell r="K67">
            <v>1</v>
          </cell>
        </row>
        <row r="68">
          <cell r="B68">
            <v>1503</v>
          </cell>
          <cell r="C68">
            <v>5</v>
          </cell>
          <cell r="D68" t="str">
            <v>STUDIO TYPE B</v>
          </cell>
          <cell r="E68">
            <v>26</v>
          </cell>
          <cell r="F68">
            <v>0</v>
          </cell>
          <cell r="G68">
            <v>49.67</v>
          </cell>
          <cell r="I68">
            <v>49.67</v>
          </cell>
          <cell r="K68">
            <v>1</v>
          </cell>
        </row>
        <row r="69">
          <cell r="B69">
            <v>1504</v>
          </cell>
          <cell r="C69">
            <v>5</v>
          </cell>
          <cell r="D69" t="str">
            <v>1 BED TYPE A</v>
          </cell>
          <cell r="E69">
            <v>1</v>
          </cell>
          <cell r="F69">
            <v>1</v>
          </cell>
          <cell r="G69">
            <v>74.83</v>
          </cell>
          <cell r="H69">
            <v>4.79</v>
          </cell>
          <cell r="I69">
            <v>79.62</v>
          </cell>
          <cell r="K69">
            <v>1</v>
          </cell>
        </row>
        <row r="70">
          <cell r="B70">
            <v>1505</v>
          </cell>
          <cell r="C70">
            <v>5</v>
          </cell>
          <cell r="D70" t="str">
            <v>1 BED TYPE A</v>
          </cell>
          <cell r="E70">
            <v>1</v>
          </cell>
          <cell r="F70">
            <v>1</v>
          </cell>
          <cell r="G70">
            <v>74.83</v>
          </cell>
          <cell r="H70">
            <v>4.79</v>
          </cell>
          <cell r="I70">
            <v>79.62</v>
          </cell>
          <cell r="K70">
            <v>1</v>
          </cell>
        </row>
        <row r="71">
          <cell r="B71">
            <v>1506</v>
          </cell>
          <cell r="C71">
            <v>5</v>
          </cell>
          <cell r="D71" t="str">
            <v>1 BED TYPE A</v>
          </cell>
          <cell r="E71">
            <v>1</v>
          </cell>
          <cell r="F71">
            <v>1</v>
          </cell>
          <cell r="G71">
            <v>75.459999999999994</v>
          </cell>
          <cell r="H71">
            <v>4.79</v>
          </cell>
          <cell r="I71">
            <v>80.25</v>
          </cell>
          <cell r="K71">
            <v>1</v>
          </cell>
        </row>
        <row r="72">
          <cell r="B72">
            <v>1507</v>
          </cell>
          <cell r="C72">
            <v>5</v>
          </cell>
          <cell r="D72" t="str">
            <v>1 BED TYPE A</v>
          </cell>
          <cell r="E72">
            <v>1</v>
          </cell>
          <cell r="F72">
            <v>1</v>
          </cell>
          <cell r="G72">
            <v>75.31</v>
          </cell>
          <cell r="H72">
            <v>4.79</v>
          </cell>
          <cell r="I72">
            <v>80.100000000000009</v>
          </cell>
          <cell r="K72">
            <v>1</v>
          </cell>
        </row>
        <row r="73">
          <cell r="B73">
            <v>1508</v>
          </cell>
          <cell r="C73">
            <v>5</v>
          </cell>
          <cell r="D73" t="str">
            <v>1 BED TYPE A</v>
          </cell>
          <cell r="E73">
            <v>1</v>
          </cell>
          <cell r="F73">
            <v>1</v>
          </cell>
          <cell r="G73">
            <v>74.83</v>
          </cell>
          <cell r="H73">
            <v>4.79</v>
          </cell>
          <cell r="I73">
            <v>79.62</v>
          </cell>
          <cell r="K73">
            <v>1</v>
          </cell>
        </row>
        <row r="74">
          <cell r="B74">
            <v>1509</v>
          </cell>
          <cell r="C74">
            <v>5</v>
          </cell>
          <cell r="D74" t="str">
            <v>1 BED TYPE A</v>
          </cell>
          <cell r="E74">
            <v>1</v>
          </cell>
          <cell r="F74">
            <v>1</v>
          </cell>
          <cell r="G74">
            <v>74.459999999999994</v>
          </cell>
          <cell r="H74">
            <v>4.79</v>
          </cell>
          <cell r="I74">
            <v>79.25</v>
          </cell>
          <cell r="K74">
            <v>1</v>
          </cell>
        </row>
        <row r="75">
          <cell r="B75">
            <v>1510</v>
          </cell>
          <cell r="C75">
            <v>5</v>
          </cell>
          <cell r="D75" t="str">
            <v>2 BED TYPE B</v>
          </cell>
          <cell r="E75">
            <v>2</v>
          </cell>
          <cell r="F75">
            <v>2</v>
          </cell>
          <cell r="G75">
            <v>113.04</v>
          </cell>
          <cell r="H75">
            <v>9.52</v>
          </cell>
          <cell r="I75">
            <v>122.56</v>
          </cell>
          <cell r="K75">
            <v>1</v>
          </cell>
        </row>
        <row r="76">
          <cell r="B76">
            <v>1511</v>
          </cell>
          <cell r="C76">
            <v>5</v>
          </cell>
          <cell r="D76" t="str">
            <v>2 BED TYPE B</v>
          </cell>
          <cell r="E76">
            <v>2</v>
          </cell>
          <cell r="F76">
            <v>2</v>
          </cell>
          <cell r="G76">
            <v>112.96</v>
          </cell>
          <cell r="H76">
            <v>9.52</v>
          </cell>
          <cell r="I76">
            <v>122.47999999999999</v>
          </cell>
          <cell r="K76">
            <v>1</v>
          </cell>
        </row>
        <row r="77">
          <cell r="B77">
            <v>1512</v>
          </cell>
          <cell r="C77">
            <v>5</v>
          </cell>
          <cell r="D77" t="str">
            <v>1 BED TYPE A</v>
          </cell>
          <cell r="E77">
            <v>1</v>
          </cell>
          <cell r="F77">
            <v>1</v>
          </cell>
          <cell r="G77">
            <v>74.81</v>
          </cell>
          <cell r="H77">
            <v>4.79</v>
          </cell>
          <cell r="I77">
            <v>79.600000000000009</v>
          </cell>
          <cell r="K77">
            <v>1</v>
          </cell>
        </row>
        <row r="78">
          <cell r="B78">
            <v>1513</v>
          </cell>
          <cell r="C78">
            <v>5</v>
          </cell>
          <cell r="D78" t="str">
            <v>1 BED TYPE A</v>
          </cell>
          <cell r="E78">
            <v>1</v>
          </cell>
          <cell r="F78">
            <v>1</v>
          </cell>
          <cell r="G78">
            <v>75.099999999999994</v>
          </cell>
          <cell r="H78">
            <v>4.79</v>
          </cell>
          <cell r="I78">
            <v>79.89</v>
          </cell>
          <cell r="K78">
            <v>1</v>
          </cell>
        </row>
        <row r="80">
          <cell r="B80">
            <v>1601</v>
          </cell>
          <cell r="C80">
            <v>6</v>
          </cell>
          <cell r="D80" t="str">
            <v>3 BED TYPE B</v>
          </cell>
          <cell r="E80">
            <v>3</v>
          </cell>
          <cell r="F80">
            <v>3</v>
          </cell>
          <cell r="G80">
            <v>159.58000000000001</v>
          </cell>
          <cell r="H80">
            <v>15.96</v>
          </cell>
          <cell r="I80">
            <v>175.54000000000002</v>
          </cell>
          <cell r="K80">
            <v>2</v>
          </cell>
        </row>
        <row r="81">
          <cell r="B81">
            <v>1602</v>
          </cell>
          <cell r="C81">
            <v>6</v>
          </cell>
          <cell r="D81" t="str">
            <v>1 BED TYPE A</v>
          </cell>
          <cell r="E81">
            <v>1</v>
          </cell>
          <cell r="F81">
            <v>1</v>
          </cell>
          <cell r="G81">
            <v>74.900000000000006</v>
          </cell>
          <cell r="H81">
            <v>4.79</v>
          </cell>
          <cell r="I81">
            <v>79.690000000000012</v>
          </cell>
          <cell r="K81">
            <v>1</v>
          </cell>
        </row>
        <row r="82">
          <cell r="B82">
            <v>1603</v>
          </cell>
          <cell r="C82">
            <v>6</v>
          </cell>
          <cell r="D82" t="str">
            <v>STUDIO TYPE B</v>
          </cell>
          <cell r="E82">
            <v>26</v>
          </cell>
          <cell r="F82">
            <v>0</v>
          </cell>
          <cell r="G82">
            <v>49.67</v>
          </cell>
          <cell r="I82">
            <v>49.67</v>
          </cell>
          <cell r="K82">
            <v>1</v>
          </cell>
        </row>
        <row r="83">
          <cell r="B83">
            <v>1604</v>
          </cell>
          <cell r="C83">
            <v>6</v>
          </cell>
          <cell r="D83" t="str">
            <v>1 BED TYPE A</v>
          </cell>
          <cell r="E83">
            <v>1</v>
          </cell>
          <cell r="F83">
            <v>1</v>
          </cell>
          <cell r="G83">
            <v>74.83</v>
          </cell>
          <cell r="H83">
            <v>4.79</v>
          </cell>
          <cell r="I83">
            <v>79.62</v>
          </cell>
          <cell r="K83">
            <v>1</v>
          </cell>
        </row>
        <row r="84">
          <cell r="B84">
            <v>1605</v>
          </cell>
          <cell r="C84">
            <v>6</v>
          </cell>
          <cell r="D84" t="str">
            <v>1 BED TYPE A</v>
          </cell>
          <cell r="E84">
            <v>1</v>
          </cell>
          <cell r="F84">
            <v>1</v>
          </cell>
          <cell r="G84">
            <v>74.83</v>
          </cell>
          <cell r="H84">
            <v>4.79</v>
          </cell>
          <cell r="I84">
            <v>79.62</v>
          </cell>
          <cell r="K84">
            <v>1</v>
          </cell>
        </row>
        <row r="85">
          <cell r="B85">
            <v>1606</v>
          </cell>
          <cell r="C85">
            <v>6</v>
          </cell>
          <cell r="D85" t="str">
            <v>1 BED TYPE A</v>
          </cell>
          <cell r="E85">
            <v>1</v>
          </cell>
          <cell r="F85">
            <v>1</v>
          </cell>
          <cell r="G85">
            <v>75.459999999999994</v>
          </cell>
          <cell r="H85">
            <v>4.79</v>
          </cell>
          <cell r="I85">
            <v>80.25</v>
          </cell>
          <cell r="K85">
            <v>1</v>
          </cell>
        </row>
        <row r="86">
          <cell r="B86">
            <v>1607</v>
          </cell>
          <cell r="C86">
            <v>6</v>
          </cell>
          <cell r="D86" t="str">
            <v>1 BED TYPE A</v>
          </cell>
          <cell r="E86">
            <v>1</v>
          </cell>
          <cell r="F86">
            <v>1</v>
          </cell>
          <cell r="G86">
            <v>75.31</v>
          </cell>
          <cell r="H86">
            <v>4.79</v>
          </cell>
          <cell r="I86">
            <v>80.100000000000009</v>
          </cell>
          <cell r="K86">
            <v>1</v>
          </cell>
        </row>
        <row r="87">
          <cell r="B87">
            <v>1608</v>
          </cell>
          <cell r="C87">
            <v>6</v>
          </cell>
          <cell r="D87" t="str">
            <v>1 BED TYPE A</v>
          </cell>
          <cell r="E87">
            <v>1</v>
          </cell>
          <cell r="F87">
            <v>1</v>
          </cell>
          <cell r="G87">
            <v>74.83</v>
          </cell>
          <cell r="H87">
            <v>4.79</v>
          </cell>
          <cell r="I87">
            <v>79.62</v>
          </cell>
          <cell r="K87">
            <v>1</v>
          </cell>
        </row>
        <row r="88">
          <cell r="B88">
            <v>1609</v>
          </cell>
          <cell r="C88">
            <v>6</v>
          </cell>
          <cell r="D88" t="str">
            <v>1 BED TYPE A</v>
          </cell>
          <cell r="E88">
            <v>1</v>
          </cell>
          <cell r="F88">
            <v>1</v>
          </cell>
          <cell r="G88">
            <v>74.459999999999994</v>
          </cell>
          <cell r="H88">
            <v>4.79</v>
          </cell>
          <cell r="I88">
            <v>79.25</v>
          </cell>
          <cell r="K88">
            <v>1</v>
          </cell>
        </row>
        <row r="89">
          <cell r="B89">
            <v>1610</v>
          </cell>
          <cell r="C89">
            <v>6</v>
          </cell>
          <cell r="D89" t="str">
            <v>2 BED TYPE B</v>
          </cell>
          <cell r="E89">
            <v>2</v>
          </cell>
          <cell r="F89">
            <v>2</v>
          </cell>
          <cell r="G89">
            <v>113.04</v>
          </cell>
          <cell r="H89">
            <v>9.52</v>
          </cell>
          <cell r="I89">
            <v>122.56</v>
          </cell>
          <cell r="K89">
            <v>1</v>
          </cell>
        </row>
        <row r="90">
          <cell r="B90">
            <v>1611</v>
          </cell>
          <cell r="C90">
            <v>6</v>
          </cell>
          <cell r="D90" t="str">
            <v>2 BED TYPE B</v>
          </cell>
          <cell r="E90">
            <v>2</v>
          </cell>
          <cell r="F90">
            <v>2</v>
          </cell>
          <cell r="G90">
            <v>112.96</v>
          </cell>
          <cell r="H90">
            <v>9.52</v>
          </cell>
          <cell r="I90">
            <v>122.47999999999999</v>
          </cell>
          <cell r="K90">
            <v>1</v>
          </cell>
        </row>
        <row r="91">
          <cell r="B91">
            <v>1612</v>
          </cell>
          <cell r="C91">
            <v>6</v>
          </cell>
          <cell r="D91" t="str">
            <v>1 BED TYPE A</v>
          </cell>
          <cell r="E91">
            <v>1</v>
          </cell>
          <cell r="F91">
            <v>1</v>
          </cell>
          <cell r="G91">
            <v>74.81</v>
          </cell>
          <cell r="H91">
            <v>4.79</v>
          </cell>
          <cell r="I91">
            <v>79.600000000000009</v>
          </cell>
          <cell r="K91">
            <v>1</v>
          </cell>
        </row>
        <row r="92">
          <cell r="B92">
            <v>1613</v>
          </cell>
          <cell r="C92">
            <v>6</v>
          </cell>
          <cell r="D92" t="str">
            <v>1 BED TYPE A</v>
          </cell>
          <cell r="E92">
            <v>1</v>
          </cell>
          <cell r="F92">
            <v>1</v>
          </cell>
          <cell r="G92">
            <v>75.099999999999994</v>
          </cell>
          <cell r="H92">
            <v>4.79</v>
          </cell>
          <cell r="I92">
            <v>79.89</v>
          </cell>
          <cell r="K92">
            <v>1</v>
          </cell>
        </row>
        <row r="94">
          <cell r="B94">
            <v>1701</v>
          </cell>
          <cell r="C94" t="str">
            <v>7&amp;8</v>
          </cell>
          <cell r="D94" t="str">
            <v>4 BED DUPLEX TYPE A</v>
          </cell>
          <cell r="E94">
            <v>24</v>
          </cell>
          <cell r="F94">
            <v>4</v>
          </cell>
          <cell r="G94">
            <v>268.27000000000004</v>
          </cell>
          <cell r="H94">
            <v>105.03</v>
          </cell>
          <cell r="I94">
            <v>373.30000000000007</v>
          </cell>
          <cell r="K94">
            <v>2</v>
          </cell>
        </row>
        <row r="95">
          <cell r="B95">
            <v>1702</v>
          </cell>
          <cell r="C95" t="str">
            <v>7&amp;8</v>
          </cell>
          <cell r="D95" t="str">
            <v>4 BED DUPLEX TYPE B</v>
          </cell>
          <cell r="E95">
            <v>14</v>
          </cell>
          <cell r="F95">
            <v>4</v>
          </cell>
          <cell r="G95">
            <v>316.55999999999995</v>
          </cell>
          <cell r="H95">
            <v>46.55</v>
          </cell>
          <cell r="I95">
            <v>363.10999999999996</v>
          </cell>
          <cell r="K95">
            <v>2</v>
          </cell>
        </row>
        <row r="96">
          <cell r="B96">
            <v>1703</v>
          </cell>
          <cell r="C96" t="str">
            <v>7&amp;8</v>
          </cell>
          <cell r="D96" t="str">
            <v>4 BED DUPLEX TYPE C</v>
          </cell>
          <cell r="E96">
            <v>24</v>
          </cell>
          <cell r="F96">
            <v>4</v>
          </cell>
          <cell r="G96">
            <v>309.08000000000004</v>
          </cell>
          <cell r="H96">
            <v>95.94</v>
          </cell>
          <cell r="I96">
            <v>405.02000000000004</v>
          </cell>
          <cell r="K96">
            <v>2</v>
          </cell>
        </row>
        <row r="97">
          <cell r="B97">
            <v>1704</v>
          </cell>
          <cell r="C97" t="str">
            <v>7&amp;8</v>
          </cell>
          <cell r="D97" t="str">
            <v>3 BED DUPLEX TYPE D</v>
          </cell>
          <cell r="E97">
            <v>46</v>
          </cell>
          <cell r="F97">
            <v>3</v>
          </cell>
          <cell r="G97">
            <v>260.96000000000004</v>
          </cell>
          <cell r="H97">
            <v>38.25</v>
          </cell>
          <cell r="I97">
            <v>299.21000000000004</v>
          </cell>
          <cell r="K97">
            <v>2</v>
          </cell>
        </row>
        <row r="98">
          <cell r="B98">
            <v>1705</v>
          </cell>
          <cell r="C98" t="str">
            <v>7&amp;8</v>
          </cell>
          <cell r="D98" t="str">
            <v>3 BED DUPLEX TYPE E</v>
          </cell>
          <cell r="E98">
            <v>46</v>
          </cell>
          <cell r="F98">
            <v>3</v>
          </cell>
          <cell r="G98">
            <v>251.88000000000002</v>
          </cell>
          <cell r="H98">
            <v>43.21</v>
          </cell>
          <cell r="I98">
            <v>295.09000000000003</v>
          </cell>
          <cell r="K98">
            <v>2</v>
          </cell>
        </row>
        <row r="99">
          <cell r="B99">
            <v>1706</v>
          </cell>
          <cell r="C99" t="str">
            <v>7&amp;8</v>
          </cell>
          <cell r="D99" t="str">
            <v>2 BED DUPLEX TYPE F</v>
          </cell>
          <cell r="E99">
            <v>23</v>
          </cell>
          <cell r="F99">
            <v>2</v>
          </cell>
          <cell r="G99">
            <v>229.72</v>
          </cell>
          <cell r="H99">
            <v>52.04</v>
          </cell>
          <cell r="I99">
            <v>281.76</v>
          </cell>
          <cell r="K99">
            <v>2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</sheetNames>
    <sheetDataSet>
      <sheetData sheetId="0" refreshError="1">
        <row r="7">
          <cell r="I7">
            <v>2001</v>
          </cell>
          <cell r="J7" t="str">
            <v>G</v>
          </cell>
          <cell r="K7">
            <v>1</v>
          </cell>
          <cell r="L7">
            <v>74.819999999999993</v>
          </cell>
          <cell r="M7">
            <v>36.44</v>
          </cell>
          <cell r="N7">
            <v>111.25999999999999</v>
          </cell>
        </row>
        <row r="8">
          <cell r="I8">
            <v>2002</v>
          </cell>
          <cell r="J8" t="str">
            <v>G</v>
          </cell>
          <cell r="K8">
            <v>1</v>
          </cell>
          <cell r="L8">
            <v>74.64</v>
          </cell>
          <cell r="M8">
            <v>36.46</v>
          </cell>
          <cell r="N8">
            <v>111.1</v>
          </cell>
        </row>
        <row r="9">
          <cell r="I9" t="str">
            <v>2S13</v>
          </cell>
          <cell r="J9" t="str">
            <v>G</v>
          </cell>
          <cell r="K9">
            <v>0</v>
          </cell>
          <cell r="L9">
            <v>75.66</v>
          </cell>
          <cell r="M9">
            <v>0</v>
          </cell>
          <cell r="N9">
            <v>75.66</v>
          </cell>
        </row>
        <row r="10">
          <cell r="I10" t="str">
            <v>2S12</v>
          </cell>
          <cell r="J10" t="str">
            <v>G</v>
          </cell>
          <cell r="K10">
            <v>0</v>
          </cell>
          <cell r="L10">
            <v>75.930000000000007</v>
          </cell>
          <cell r="M10">
            <v>0</v>
          </cell>
          <cell r="N10">
            <v>75.930000000000007</v>
          </cell>
        </row>
        <row r="11">
          <cell r="I11" t="str">
            <v>2S11</v>
          </cell>
          <cell r="J11" t="str">
            <v>G</v>
          </cell>
          <cell r="K11">
            <v>0</v>
          </cell>
          <cell r="L11">
            <v>82.8</v>
          </cell>
          <cell r="M11">
            <v>0</v>
          </cell>
          <cell r="N11">
            <v>82.8</v>
          </cell>
        </row>
        <row r="12">
          <cell r="I12" t="str">
            <v>2S09</v>
          </cell>
          <cell r="J12" t="str">
            <v>G</v>
          </cell>
          <cell r="K12">
            <v>0</v>
          </cell>
          <cell r="L12">
            <v>76.89</v>
          </cell>
          <cell r="M12">
            <v>0</v>
          </cell>
          <cell r="N12">
            <v>76.89</v>
          </cell>
        </row>
        <row r="13">
          <cell r="I13" t="str">
            <v>2S08</v>
          </cell>
          <cell r="J13" t="str">
            <v>G</v>
          </cell>
          <cell r="K13">
            <v>0</v>
          </cell>
          <cell r="L13">
            <v>75.56</v>
          </cell>
          <cell r="M13">
            <v>0</v>
          </cell>
          <cell r="N13">
            <v>75.56</v>
          </cell>
        </row>
        <row r="14">
          <cell r="I14" t="str">
            <v>2S02</v>
          </cell>
          <cell r="J14" t="str">
            <v>G</v>
          </cell>
          <cell r="K14">
            <v>0</v>
          </cell>
          <cell r="L14">
            <v>84.05</v>
          </cell>
          <cell r="M14">
            <v>0</v>
          </cell>
          <cell r="N14">
            <v>84.05</v>
          </cell>
        </row>
        <row r="15">
          <cell r="I15" t="str">
            <v>2S03</v>
          </cell>
          <cell r="J15" t="str">
            <v>G</v>
          </cell>
          <cell r="K15">
            <v>0</v>
          </cell>
          <cell r="L15">
            <v>87.97</v>
          </cell>
          <cell r="M15">
            <v>0</v>
          </cell>
          <cell r="N15">
            <v>87.97</v>
          </cell>
        </row>
        <row r="16">
          <cell r="I16" t="str">
            <v>2S04</v>
          </cell>
          <cell r="J16" t="str">
            <v>G</v>
          </cell>
          <cell r="K16">
            <v>0</v>
          </cell>
          <cell r="L16">
            <v>75.17</v>
          </cell>
          <cell r="M16">
            <v>0</v>
          </cell>
          <cell r="N16">
            <v>75.17</v>
          </cell>
        </row>
        <row r="17">
          <cell r="I17" t="str">
            <v>2S05</v>
          </cell>
          <cell r="J17" t="str">
            <v>G</v>
          </cell>
          <cell r="K17">
            <v>0</v>
          </cell>
          <cell r="L17">
            <v>76.349999999999994</v>
          </cell>
          <cell r="M17">
            <v>0</v>
          </cell>
          <cell r="N17">
            <v>76.349999999999994</v>
          </cell>
        </row>
        <row r="18">
          <cell r="I18" t="str">
            <v>2S06</v>
          </cell>
          <cell r="J18" t="str">
            <v>G</v>
          </cell>
          <cell r="K18">
            <v>0</v>
          </cell>
          <cell r="L18">
            <v>76.349999999999994</v>
          </cell>
          <cell r="M18">
            <v>0</v>
          </cell>
          <cell r="N18">
            <v>76.349999999999994</v>
          </cell>
        </row>
        <row r="19">
          <cell r="I19" t="str">
            <v>2S07</v>
          </cell>
          <cell r="J19" t="str">
            <v>G</v>
          </cell>
          <cell r="K19">
            <v>0</v>
          </cell>
          <cell r="L19">
            <v>75.33</v>
          </cell>
          <cell r="M19">
            <v>0</v>
          </cell>
          <cell r="N19">
            <v>75.33</v>
          </cell>
        </row>
        <row r="20">
          <cell r="I20" t="str">
            <v>2S10</v>
          </cell>
          <cell r="J20" t="str">
            <v>G</v>
          </cell>
          <cell r="K20">
            <v>0</v>
          </cell>
          <cell r="L20">
            <v>169.38</v>
          </cell>
          <cell r="M20">
            <v>0</v>
          </cell>
          <cell r="N20">
            <v>169.38</v>
          </cell>
        </row>
        <row r="21">
          <cell r="I21" t="str">
            <v>2S01</v>
          </cell>
          <cell r="J21" t="str">
            <v>G</v>
          </cell>
          <cell r="K21">
            <v>0</v>
          </cell>
          <cell r="L21">
            <v>170.69</v>
          </cell>
          <cell r="M21">
            <v>0</v>
          </cell>
          <cell r="N21">
            <v>170.69</v>
          </cell>
        </row>
        <row r="22">
          <cell r="I22">
            <v>2101</v>
          </cell>
          <cell r="J22">
            <v>1</v>
          </cell>
          <cell r="K22">
            <v>1</v>
          </cell>
          <cell r="L22">
            <v>74.78</v>
          </cell>
          <cell r="M22">
            <v>4.83</v>
          </cell>
          <cell r="N22">
            <v>79.61</v>
          </cell>
        </row>
        <row r="23">
          <cell r="I23">
            <v>2102</v>
          </cell>
          <cell r="J23">
            <v>1</v>
          </cell>
          <cell r="K23">
            <v>1</v>
          </cell>
          <cell r="L23">
            <v>74.67</v>
          </cell>
          <cell r="M23">
            <v>4.83</v>
          </cell>
          <cell r="N23">
            <v>79.5</v>
          </cell>
        </row>
        <row r="24">
          <cell r="I24">
            <v>2104</v>
          </cell>
          <cell r="J24">
            <v>1</v>
          </cell>
          <cell r="K24">
            <v>26</v>
          </cell>
          <cell r="L24">
            <v>51.09</v>
          </cell>
          <cell r="M24">
            <v>0</v>
          </cell>
          <cell r="N24">
            <v>51.09</v>
          </cell>
        </row>
        <row r="25">
          <cell r="I25">
            <v>2108</v>
          </cell>
          <cell r="J25">
            <v>1</v>
          </cell>
          <cell r="K25">
            <v>1</v>
          </cell>
          <cell r="L25">
            <v>75.25</v>
          </cell>
          <cell r="M25">
            <v>0</v>
          </cell>
          <cell r="N25">
            <v>75.25</v>
          </cell>
        </row>
        <row r="26">
          <cell r="I26">
            <v>2109</v>
          </cell>
          <cell r="J26">
            <v>1</v>
          </cell>
          <cell r="K26">
            <v>26</v>
          </cell>
          <cell r="L26">
            <v>49.65</v>
          </cell>
          <cell r="M26">
            <v>0</v>
          </cell>
          <cell r="N26">
            <v>49.65</v>
          </cell>
        </row>
        <row r="27">
          <cell r="I27">
            <v>2111</v>
          </cell>
          <cell r="J27">
            <v>1</v>
          </cell>
          <cell r="K27">
            <v>1</v>
          </cell>
          <cell r="L27">
            <v>74.81</v>
          </cell>
          <cell r="M27">
            <v>4.83</v>
          </cell>
          <cell r="N27">
            <v>79.64</v>
          </cell>
        </row>
        <row r="28">
          <cell r="I28">
            <v>2112</v>
          </cell>
          <cell r="J28">
            <v>1</v>
          </cell>
          <cell r="K28">
            <v>1</v>
          </cell>
          <cell r="L28">
            <v>74.819999999999993</v>
          </cell>
          <cell r="M28">
            <v>4.83</v>
          </cell>
          <cell r="N28">
            <v>79.649999999999991</v>
          </cell>
        </row>
        <row r="29">
          <cell r="I29">
            <v>2113</v>
          </cell>
          <cell r="J29">
            <v>1</v>
          </cell>
          <cell r="K29">
            <v>3</v>
          </cell>
          <cell r="L29">
            <v>158.93</v>
          </cell>
          <cell r="M29">
            <v>16</v>
          </cell>
          <cell r="N29">
            <v>174.93</v>
          </cell>
        </row>
        <row r="30">
          <cell r="I30">
            <v>2114</v>
          </cell>
          <cell r="J30">
            <v>1</v>
          </cell>
          <cell r="K30">
            <v>1</v>
          </cell>
          <cell r="L30">
            <v>74.849999999999994</v>
          </cell>
          <cell r="M30">
            <v>4.82</v>
          </cell>
          <cell r="N30">
            <v>79.669999999999987</v>
          </cell>
        </row>
        <row r="31">
          <cell r="I31">
            <v>2115</v>
          </cell>
          <cell r="J31">
            <v>1</v>
          </cell>
          <cell r="K31">
            <v>1</v>
          </cell>
          <cell r="L31">
            <v>74.819999999999993</v>
          </cell>
          <cell r="M31">
            <v>4.83</v>
          </cell>
          <cell r="N31">
            <v>79.649999999999991</v>
          </cell>
        </row>
        <row r="32">
          <cell r="I32">
            <v>2116</v>
          </cell>
          <cell r="J32">
            <v>1</v>
          </cell>
          <cell r="K32">
            <v>1</v>
          </cell>
          <cell r="L32">
            <v>74.819999999999993</v>
          </cell>
          <cell r="M32">
            <v>4.8099999999999996</v>
          </cell>
          <cell r="N32">
            <v>79.63</v>
          </cell>
        </row>
        <row r="33">
          <cell r="I33">
            <v>2117</v>
          </cell>
          <cell r="J33">
            <v>1</v>
          </cell>
          <cell r="K33">
            <v>1</v>
          </cell>
          <cell r="L33">
            <v>74.83</v>
          </cell>
          <cell r="M33">
            <v>4.82</v>
          </cell>
          <cell r="N33">
            <v>79.650000000000006</v>
          </cell>
        </row>
        <row r="34">
          <cell r="I34">
            <v>2118</v>
          </cell>
          <cell r="J34">
            <v>1</v>
          </cell>
          <cell r="K34">
            <v>2</v>
          </cell>
          <cell r="L34">
            <v>112.86</v>
          </cell>
          <cell r="M34">
            <v>7.96</v>
          </cell>
          <cell r="N34">
            <v>120.82</v>
          </cell>
        </row>
        <row r="35">
          <cell r="I35">
            <v>2119</v>
          </cell>
          <cell r="J35">
            <v>1</v>
          </cell>
          <cell r="K35">
            <v>2</v>
          </cell>
          <cell r="L35">
            <v>112.83</v>
          </cell>
          <cell r="M35">
            <v>7.96</v>
          </cell>
          <cell r="N35">
            <v>120.78999999999999</v>
          </cell>
        </row>
        <row r="36">
          <cell r="I36">
            <v>2120</v>
          </cell>
          <cell r="J36">
            <v>1</v>
          </cell>
          <cell r="K36">
            <v>1</v>
          </cell>
          <cell r="L36">
            <v>74.55</v>
          </cell>
          <cell r="M36">
            <v>4.83</v>
          </cell>
          <cell r="N36">
            <v>79.38</v>
          </cell>
        </row>
        <row r="37">
          <cell r="I37">
            <v>2123</v>
          </cell>
          <cell r="J37">
            <v>1</v>
          </cell>
          <cell r="K37">
            <v>1</v>
          </cell>
          <cell r="L37">
            <v>74.67</v>
          </cell>
          <cell r="M37">
            <v>4.82</v>
          </cell>
          <cell r="N37">
            <v>79.490000000000009</v>
          </cell>
        </row>
        <row r="38">
          <cell r="I38">
            <v>2124</v>
          </cell>
          <cell r="J38">
            <v>1</v>
          </cell>
          <cell r="K38">
            <v>1</v>
          </cell>
          <cell r="L38">
            <v>76.16</v>
          </cell>
          <cell r="M38">
            <v>4.82</v>
          </cell>
          <cell r="N38">
            <v>80.97999999999999</v>
          </cell>
        </row>
        <row r="39">
          <cell r="I39">
            <v>2125</v>
          </cell>
          <cell r="J39">
            <v>1</v>
          </cell>
          <cell r="K39">
            <v>3</v>
          </cell>
          <cell r="L39">
            <v>167.21</v>
          </cell>
          <cell r="M39">
            <v>11.3</v>
          </cell>
          <cell r="N39">
            <v>178.51000000000002</v>
          </cell>
        </row>
        <row r="40">
          <cell r="I40">
            <v>2126</v>
          </cell>
          <cell r="J40">
            <v>1</v>
          </cell>
          <cell r="K40">
            <v>1</v>
          </cell>
          <cell r="L40">
            <v>68.33</v>
          </cell>
          <cell r="M40">
            <v>4.83</v>
          </cell>
          <cell r="N40">
            <v>73.16</v>
          </cell>
        </row>
        <row r="41">
          <cell r="I41">
            <v>2127</v>
          </cell>
          <cell r="J41">
            <v>1</v>
          </cell>
          <cell r="K41">
            <v>1</v>
          </cell>
          <cell r="L41">
            <v>74.81</v>
          </cell>
          <cell r="M41">
            <v>4.83</v>
          </cell>
          <cell r="N41">
            <v>79.64</v>
          </cell>
        </row>
        <row r="42">
          <cell r="I42">
            <v>2128</v>
          </cell>
          <cell r="J42">
            <v>1</v>
          </cell>
          <cell r="K42">
            <v>1</v>
          </cell>
          <cell r="L42">
            <v>74.81</v>
          </cell>
          <cell r="M42">
            <v>4.82</v>
          </cell>
          <cell r="N42">
            <v>79.63</v>
          </cell>
        </row>
        <row r="43">
          <cell r="I43">
            <v>2129</v>
          </cell>
          <cell r="J43">
            <v>1</v>
          </cell>
          <cell r="K43">
            <v>1</v>
          </cell>
          <cell r="L43">
            <v>74.42</v>
          </cell>
          <cell r="M43">
            <v>4.83</v>
          </cell>
          <cell r="N43">
            <v>79.25</v>
          </cell>
        </row>
        <row r="44">
          <cell r="I44">
            <v>2130</v>
          </cell>
          <cell r="J44">
            <v>1</v>
          </cell>
          <cell r="K44">
            <v>1</v>
          </cell>
          <cell r="L44">
            <v>74.81</v>
          </cell>
          <cell r="M44">
            <v>4.83</v>
          </cell>
          <cell r="N44">
            <v>79.64</v>
          </cell>
        </row>
        <row r="45">
          <cell r="I45">
            <v>2131</v>
          </cell>
          <cell r="J45">
            <v>1</v>
          </cell>
          <cell r="K45">
            <v>1</v>
          </cell>
          <cell r="L45">
            <v>74.81</v>
          </cell>
          <cell r="M45">
            <v>4.83</v>
          </cell>
          <cell r="N45">
            <v>79.64</v>
          </cell>
        </row>
        <row r="46">
          <cell r="I46">
            <v>2132</v>
          </cell>
          <cell r="J46">
            <v>1</v>
          </cell>
          <cell r="K46">
            <v>1</v>
          </cell>
          <cell r="L46">
            <v>74.81</v>
          </cell>
          <cell r="M46">
            <v>4.83</v>
          </cell>
          <cell r="N46">
            <v>79.64</v>
          </cell>
        </row>
        <row r="47">
          <cell r="I47">
            <v>2133</v>
          </cell>
          <cell r="J47">
            <v>1</v>
          </cell>
          <cell r="K47">
            <v>1</v>
          </cell>
          <cell r="L47">
            <v>74.92</v>
          </cell>
          <cell r="M47">
            <v>4.83</v>
          </cell>
          <cell r="N47">
            <v>79.75</v>
          </cell>
        </row>
        <row r="48">
          <cell r="I48">
            <v>2134</v>
          </cell>
          <cell r="J48">
            <v>1</v>
          </cell>
          <cell r="K48">
            <v>3</v>
          </cell>
          <cell r="L48">
            <v>159.53</v>
          </cell>
          <cell r="M48">
            <v>16.02</v>
          </cell>
          <cell r="N48">
            <v>175.55</v>
          </cell>
        </row>
        <row r="49">
          <cell r="I49">
            <v>2135</v>
          </cell>
          <cell r="J49">
            <v>1</v>
          </cell>
          <cell r="K49">
            <v>1</v>
          </cell>
          <cell r="L49">
            <v>74.88</v>
          </cell>
          <cell r="M49">
            <v>4.83</v>
          </cell>
          <cell r="N49">
            <v>79.709999999999994</v>
          </cell>
        </row>
        <row r="50">
          <cell r="I50">
            <v>2136</v>
          </cell>
          <cell r="J50">
            <v>1</v>
          </cell>
          <cell r="K50">
            <v>26</v>
          </cell>
          <cell r="L50">
            <v>50.74</v>
          </cell>
          <cell r="M50">
            <v>0</v>
          </cell>
          <cell r="N50">
            <v>50.74</v>
          </cell>
        </row>
        <row r="51">
          <cell r="I51">
            <v>2201</v>
          </cell>
          <cell r="J51">
            <v>2</v>
          </cell>
          <cell r="K51">
            <v>1</v>
          </cell>
          <cell r="L51">
            <v>74.81</v>
          </cell>
          <cell r="M51">
            <v>4.82</v>
          </cell>
          <cell r="N51">
            <v>79.63</v>
          </cell>
        </row>
        <row r="52">
          <cell r="I52">
            <v>2202</v>
          </cell>
          <cell r="J52">
            <v>2</v>
          </cell>
          <cell r="K52">
            <v>1</v>
          </cell>
          <cell r="L52">
            <v>74.52</v>
          </cell>
          <cell r="M52">
            <v>4.83</v>
          </cell>
          <cell r="N52">
            <v>79.349999999999994</v>
          </cell>
        </row>
        <row r="53">
          <cell r="I53">
            <v>2203</v>
          </cell>
          <cell r="J53">
            <v>2</v>
          </cell>
          <cell r="K53">
            <v>1</v>
          </cell>
          <cell r="L53">
            <v>75.2</v>
          </cell>
          <cell r="M53">
            <v>4.83</v>
          </cell>
          <cell r="N53">
            <v>80.03</v>
          </cell>
        </row>
        <row r="54">
          <cell r="I54">
            <v>2204</v>
          </cell>
          <cell r="J54">
            <v>2</v>
          </cell>
          <cell r="K54">
            <v>26</v>
          </cell>
          <cell r="L54">
            <v>51.32</v>
          </cell>
          <cell r="M54">
            <v>0</v>
          </cell>
          <cell r="N54">
            <v>51.32</v>
          </cell>
        </row>
        <row r="55">
          <cell r="I55">
            <v>2205</v>
          </cell>
          <cell r="J55">
            <v>2</v>
          </cell>
          <cell r="K55">
            <v>26</v>
          </cell>
          <cell r="L55">
            <v>55.23</v>
          </cell>
          <cell r="M55">
            <v>0</v>
          </cell>
          <cell r="N55">
            <v>55.23</v>
          </cell>
        </row>
        <row r="56">
          <cell r="I56">
            <v>2206</v>
          </cell>
          <cell r="J56">
            <v>2</v>
          </cell>
          <cell r="K56">
            <v>26</v>
          </cell>
          <cell r="L56">
            <v>55.23</v>
          </cell>
          <cell r="M56">
            <v>0</v>
          </cell>
          <cell r="N56">
            <v>55.23</v>
          </cell>
        </row>
        <row r="57">
          <cell r="I57">
            <v>2207</v>
          </cell>
          <cell r="J57">
            <v>2</v>
          </cell>
          <cell r="K57">
            <v>26</v>
          </cell>
          <cell r="L57">
            <v>55.23</v>
          </cell>
          <cell r="M57">
            <v>0</v>
          </cell>
          <cell r="N57">
            <v>55.23</v>
          </cell>
        </row>
        <row r="58">
          <cell r="I58">
            <v>2208</v>
          </cell>
          <cell r="J58">
            <v>2</v>
          </cell>
          <cell r="K58">
            <v>26</v>
          </cell>
          <cell r="L58">
            <v>55.41</v>
          </cell>
          <cell r="M58">
            <v>0</v>
          </cell>
          <cell r="N58">
            <v>55.41</v>
          </cell>
        </row>
        <row r="59">
          <cell r="I59">
            <v>2209</v>
          </cell>
          <cell r="J59">
            <v>2</v>
          </cell>
          <cell r="K59">
            <v>26</v>
          </cell>
          <cell r="L59">
            <v>49.64</v>
          </cell>
          <cell r="M59">
            <v>0</v>
          </cell>
          <cell r="N59">
            <v>49.64</v>
          </cell>
        </row>
        <row r="60">
          <cell r="I60">
            <v>2210</v>
          </cell>
          <cell r="J60">
            <v>2</v>
          </cell>
          <cell r="K60">
            <v>1</v>
          </cell>
          <cell r="L60">
            <v>74.81</v>
          </cell>
          <cell r="M60">
            <v>4.83</v>
          </cell>
          <cell r="N60">
            <v>79.64</v>
          </cell>
        </row>
        <row r="61">
          <cell r="I61">
            <v>2211</v>
          </cell>
          <cell r="J61">
            <v>2</v>
          </cell>
          <cell r="K61">
            <v>1</v>
          </cell>
          <cell r="L61">
            <v>74.81</v>
          </cell>
          <cell r="M61">
            <v>4.83</v>
          </cell>
          <cell r="N61">
            <v>79.64</v>
          </cell>
        </row>
        <row r="62">
          <cell r="I62">
            <v>2212</v>
          </cell>
          <cell r="J62">
            <v>2</v>
          </cell>
          <cell r="K62">
            <v>1</v>
          </cell>
          <cell r="L62">
            <v>74.819999999999993</v>
          </cell>
          <cell r="M62">
            <v>4.83</v>
          </cell>
          <cell r="N62">
            <v>79.649999999999991</v>
          </cell>
        </row>
        <row r="63">
          <cell r="I63">
            <v>2213</v>
          </cell>
          <cell r="J63">
            <v>2</v>
          </cell>
          <cell r="K63">
            <v>3</v>
          </cell>
          <cell r="L63">
            <v>158.88999999999999</v>
          </cell>
          <cell r="M63">
            <v>16.010000000000002</v>
          </cell>
          <cell r="N63">
            <v>174.89999999999998</v>
          </cell>
        </row>
        <row r="64">
          <cell r="I64">
            <v>2214</v>
          </cell>
          <cell r="J64">
            <v>2</v>
          </cell>
          <cell r="K64">
            <v>1</v>
          </cell>
          <cell r="L64">
            <v>74.97</v>
          </cell>
          <cell r="M64">
            <v>4.83</v>
          </cell>
          <cell r="N64">
            <v>79.8</v>
          </cell>
        </row>
        <row r="65">
          <cell r="I65">
            <v>2215</v>
          </cell>
          <cell r="J65">
            <v>2</v>
          </cell>
          <cell r="K65">
            <v>1</v>
          </cell>
          <cell r="L65">
            <v>74.81</v>
          </cell>
          <cell r="M65">
            <v>4.83</v>
          </cell>
          <cell r="N65">
            <v>79.64</v>
          </cell>
        </row>
        <row r="66">
          <cell r="I66">
            <v>2216</v>
          </cell>
          <cell r="J66">
            <v>2</v>
          </cell>
          <cell r="K66">
            <v>1</v>
          </cell>
          <cell r="L66">
            <v>74.81</v>
          </cell>
          <cell r="M66">
            <v>4.83</v>
          </cell>
          <cell r="N66">
            <v>79.64</v>
          </cell>
        </row>
        <row r="67">
          <cell r="I67">
            <v>2217</v>
          </cell>
          <cell r="J67">
            <v>2</v>
          </cell>
          <cell r="K67">
            <v>1</v>
          </cell>
          <cell r="L67">
            <v>74.81</v>
          </cell>
          <cell r="M67">
            <v>4.83</v>
          </cell>
          <cell r="N67">
            <v>79.64</v>
          </cell>
        </row>
        <row r="68">
          <cell r="I68">
            <v>2218</v>
          </cell>
          <cell r="J68">
            <v>2</v>
          </cell>
          <cell r="K68">
            <v>2</v>
          </cell>
          <cell r="L68">
            <v>112.85</v>
          </cell>
          <cell r="M68">
            <v>7.95</v>
          </cell>
          <cell r="N68">
            <v>120.8</v>
          </cell>
        </row>
        <row r="69">
          <cell r="I69">
            <v>2219</v>
          </cell>
          <cell r="J69">
            <v>2</v>
          </cell>
          <cell r="K69">
            <v>2</v>
          </cell>
          <cell r="L69">
            <v>112.83</v>
          </cell>
          <cell r="M69">
            <v>7.96</v>
          </cell>
          <cell r="N69">
            <v>120.78999999999999</v>
          </cell>
        </row>
        <row r="70">
          <cell r="I70">
            <v>2220</v>
          </cell>
          <cell r="J70">
            <v>2</v>
          </cell>
          <cell r="K70">
            <v>1</v>
          </cell>
          <cell r="L70">
            <v>74.42</v>
          </cell>
          <cell r="M70">
            <v>4.83</v>
          </cell>
          <cell r="N70">
            <v>79.25</v>
          </cell>
        </row>
        <row r="71">
          <cell r="I71">
            <v>2221</v>
          </cell>
          <cell r="J71">
            <v>2</v>
          </cell>
          <cell r="K71">
            <v>1</v>
          </cell>
          <cell r="L71">
            <v>74.81</v>
          </cell>
          <cell r="M71">
            <v>4.8099999999999996</v>
          </cell>
          <cell r="N71">
            <v>79.62</v>
          </cell>
        </row>
        <row r="72">
          <cell r="I72">
            <v>2222</v>
          </cell>
          <cell r="J72">
            <v>2</v>
          </cell>
          <cell r="K72">
            <v>1</v>
          </cell>
          <cell r="L72">
            <v>74.42</v>
          </cell>
          <cell r="M72">
            <v>4.8099999999999996</v>
          </cell>
          <cell r="N72">
            <v>79.23</v>
          </cell>
        </row>
        <row r="73">
          <cell r="I73">
            <v>2223</v>
          </cell>
          <cell r="J73">
            <v>2</v>
          </cell>
          <cell r="K73">
            <v>1</v>
          </cell>
          <cell r="L73">
            <v>74.849999999999994</v>
          </cell>
          <cell r="M73">
            <v>4.83</v>
          </cell>
          <cell r="N73">
            <v>79.679999999999993</v>
          </cell>
        </row>
        <row r="74">
          <cell r="I74">
            <v>2224</v>
          </cell>
          <cell r="J74">
            <v>2</v>
          </cell>
          <cell r="K74">
            <v>1</v>
          </cell>
          <cell r="L74">
            <v>76.3</v>
          </cell>
          <cell r="M74">
            <v>4.78</v>
          </cell>
          <cell r="N74">
            <v>81.08</v>
          </cell>
        </row>
        <row r="75">
          <cell r="I75">
            <v>2225</v>
          </cell>
          <cell r="J75">
            <v>2</v>
          </cell>
          <cell r="K75">
            <v>3</v>
          </cell>
          <cell r="L75">
            <v>167.13</v>
          </cell>
          <cell r="M75">
            <v>11.3</v>
          </cell>
          <cell r="N75">
            <v>178.43</v>
          </cell>
        </row>
        <row r="76">
          <cell r="I76">
            <v>2226</v>
          </cell>
          <cell r="J76">
            <v>2</v>
          </cell>
          <cell r="K76">
            <v>1</v>
          </cell>
          <cell r="L76">
            <v>68.39</v>
          </cell>
          <cell r="M76">
            <v>4.83</v>
          </cell>
          <cell r="N76">
            <v>73.22</v>
          </cell>
        </row>
        <row r="77">
          <cell r="I77">
            <v>2227</v>
          </cell>
          <cell r="J77">
            <v>2</v>
          </cell>
          <cell r="K77">
            <v>1</v>
          </cell>
          <cell r="L77">
            <v>74.81</v>
          </cell>
          <cell r="M77">
            <v>4.83</v>
          </cell>
          <cell r="N77">
            <v>79.64</v>
          </cell>
        </row>
        <row r="78">
          <cell r="I78">
            <v>2228</v>
          </cell>
          <cell r="J78">
            <v>2</v>
          </cell>
          <cell r="K78">
            <v>1</v>
          </cell>
          <cell r="L78">
            <v>74.81</v>
          </cell>
          <cell r="M78">
            <v>4.83</v>
          </cell>
          <cell r="N78">
            <v>79.64</v>
          </cell>
        </row>
        <row r="79">
          <cell r="I79">
            <v>2229</v>
          </cell>
          <cell r="J79">
            <v>2</v>
          </cell>
          <cell r="K79">
            <v>1</v>
          </cell>
          <cell r="L79">
            <v>74.42</v>
          </cell>
          <cell r="M79">
            <v>4.83</v>
          </cell>
          <cell r="N79">
            <v>79.25</v>
          </cell>
        </row>
        <row r="80">
          <cell r="I80">
            <v>2230</v>
          </cell>
          <cell r="J80">
            <v>2</v>
          </cell>
          <cell r="K80">
            <v>1</v>
          </cell>
          <cell r="L80">
            <v>74.81</v>
          </cell>
          <cell r="M80">
            <v>4.83</v>
          </cell>
          <cell r="N80">
            <v>79.64</v>
          </cell>
        </row>
        <row r="81">
          <cell r="I81">
            <v>2231</v>
          </cell>
          <cell r="J81">
            <v>2</v>
          </cell>
          <cell r="K81">
            <v>1</v>
          </cell>
          <cell r="L81">
            <v>74.81</v>
          </cell>
          <cell r="M81">
            <v>4.83</v>
          </cell>
          <cell r="N81">
            <v>79.64</v>
          </cell>
        </row>
        <row r="82">
          <cell r="I82">
            <v>2232</v>
          </cell>
          <cell r="J82">
            <v>2</v>
          </cell>
          <cell r="K82">
            <v>1</v>
          </cell>
          <cell r="L82">
            <v>74.81</v>
          </cell>
          <cell r="M82">
            <v>4.82</v>
          </cell>
          <cell r="N82">
            <v>79.63</v>
          </cell>
        </row>
        <row r="83">
          <cell r="I83">
            <v>2233</v>
          </cell>
          <cell r="J83">
            <v>2</v>
          </cell>
          <cell r="K83">
            <v>1</v>
          </cell>
          <cell r="L83">
            <v>75.23</v>
          </cell>
          <cell r="M83">
            <v>4.83</v>
          </cell>
          <cell r="N83">
            <v>80.06</v>
          </cell>
        </row>
        <row r="84">
          <cell r="I84">
            <v>2234</v>
          </cell>
          <cell r="J84">
            <v>2</v>
          </cell>
          <cell r="K84">
            <v>3</v>
          </cell>
          <cell r="L84">
            <v>159.46</v>
          </cell>
          <cell r="M84">
            <v>16.02</v>
          </cell>
          <cell r="N84">
            <v>175.48000000000002</v>
          </cell>
        </row>
        <row r="85">
          <cell r="I85">
            <v>2235</v>
          </cell>
          <cell r="J85">
            <v>2</v>
          </cell>
          <cell r="K85">
            <v>1</v>
          </cell>
          <cell r="L85">
            <v>74.819999999999993</v>
          </cell>
          <cell r="M85">
            <v>4.83</v>
          </cell>
          <cell r="N85">
            <v>79.649999999999991</v>
          </cell>
        </row>
        <row r="86">
          <cell r="I86">
            <v>2236</v>
          </cell>
          <cell r="J86">
            <v>2</v>
          </cell>
          <cell r="K86">
            <v>26</v>
          </cell>
          <cell r="L86">
            <v>50.74</v>
          </cell>
          <cell r="M86">
            <v>0</v>
          </cell>
          <cell r="N86">
            <v>50.74</v>
          </cell>
        </row>
        <row r="87">
          <cell r="I87">
            <v>2301</v>
          </cell>
          <cell r="J87">
            <v>3</v>
          </cell>
          <cell r="K87">
            <v>1</v>
          </cell>
          <cell r="L87">
            <v>74.81</v>
          </cell>
          <cell r="M87">
            <v>4.82</v>
          </cell>
          <cell r="N87">
            <v>79.63</v>
          </cell>
        </row>
        <row r="88">
          <cell r="I88">
            <v>2302</v>
          </cell>
          <cell r="J88">
            <v>3</v>
          </cell>
          <cell r="K88">
            <v>1</v>
          </cell>
          <cell r="L88">
            <v>74.55</v>
          </cell>
          <cell r="M88">
            <v>4.83</v>
          </cell>
          <cell r="N88">
            <v>79.38</v>
          </cell>
        </row>
        <row r="89">
          <cell r="I89">
            <v>2303</v>
          </cell>
          <cell r="J89">
            <v>3</v>
          </cell>
          <cell r="K89">
            <v>1</v>
          </cell>
          <cell r="L89">
            <v>75.17</v>
          </cell>
          <cell r="M89">
            <v>4.83</v>
          </cell>
          <cell r="N89">
            <v>80</v>
          </cell>
        </row>
        <row r="90">
          <cell r="I90">
            <v>2304</v>
          </cell>
          <cell r="J90">
            <v>3</v>
          </cell>
          <cell r="K90">
            <v>26</v>
          </cell>
          <cell r="L90">
            <v>51.19</v>
          </cell>
          <cell r="M90">
            <v>0</v>
          </cell>
          <cell r="N90">
            <v>51.19</v>
          </cell>
        </row>
        <row r="91">
          <cell r="I91">
            <v>2305</v>
          </cell>
          <cell r="J91">
            <v>3</v>
          </cell>
          <cell r="K91">
            <v>26</v>
          </cell>
          <cell r="L91">
            <v>55.23</v>
          </cell>
          <cell r="M91">
            <v>0</v>
          </cell>
          <cell r="N91">
            <v>55.23</v>
          </cell>
        </row>
        <row r="92">
          <cell r="I92">
            <v>2306</v>
          </cell>
          <cell r="J92">
            <v>3</v>
          </cell>
          <cell r="K92">
            <v>26</v>
          </cell>
          <cell r="L92">
            <v>55.23</v>
          </cell>
          <cell r="M92">
            <v>0</v>
          </cell>
          <cell r="N92">
            <v>55.23</v>
          </cell>
        </row>
        <row r="93">
          <cell r="I93">
            <v>2307</v>
          </cell>
          <cell r="J93">
            <v>3</v>
          </cell>
          <cell r="K93">
            <v>26</v>
          </cell>
          <cell r="L93">
            <v>55.23</v>
          </cell>
          <cell r="M93">
            <v>0</v>
          </cell>
          <cell r="N93">
            <v>55.23</v>
          </cell>
        </row>
        <row r="94">
          <cell r="I94">
            <v>2308</v>
          </cell>
          <cell r="J94">
            <v>3</v>
          </cell>
          <cell r="K94">
            <v>26</v>
          </cell>
          <cell r="L94">
            <v>55.41</v>
          </cell>
          <cell r="M94">
            <v>0</v>
          </cell>
          <cell r="N94">
            <v>55.41</v>
          </cell>
        </row>
        <row r="95">
          <cell r="I95">
            <v>2309</v>
          </cell>
          <cell r="J95">
            <v>3</v>
          </cell>
          <cell r="K95">
            <v>26</v>
          </cell>
          <cell r="L95">
            <v>49.64</v>
          </cell>
          <cell r="M95">
            <v>0</v>
          </cell>
          <cell r="N95">
            <v>49.64</v>
          </cell>
        </row>
        <row r="96">
          <cell r="I96">
            <v>2310</v>
          </cell>
          <cell r="J96">
            <v>3</v>
          </cell>
          <cell r="K96">
            <v>1</v>
          </cell>
          <cell r="L96">
            <v>74.81</v>
          </cell>
          <cell r="M96">
            <v>4.83</v>
          </cell>
          <cell r="N96">
            <v>79.64</v>
          </cell>
        </row>
        <row r="97">
          <cell r="I97">
            <v>2311</v>
          </cell>
          <cell r="J97">
            <v>3</v>
          </cell>
          <cell r="K97">
            <v>1</v>
          </cell>
          <cell r="L97">
            <v>74.81</v>
          </cell>
          <cell r="M97">
            <v>4.83</v>
          </cell>
          <cell r="N97">
            <v>79.64</v>
          </cell>
        </row>
        <row r="98">
          <cell r="I98">
            <v>2312</v>
          </cell>
          <cell r="J98">
            <v>3</v>
          </cell>
          <cell r="K98">
            <v>1</v>
          </cell>
          <cell r="L98">
            <v>74.819999999999993</v>
          </cell>
          <cell r="M98">
            <v>4.83</v>
          </cell>
          <cell r="N98">
            <v>79.649999999999991</v>
          </cell>
        </row>
        <row r="99">
          <cell r="I99">
            <v>2313</v>
          </cell>
          <cell r="J99">
            <v>3</v>
          </cell>
          <cell r="K99">
            <v>3</v>
          </cell>
          <cell r="L99">
            <v>158.88999999999999</v>
          </cell>
          <cell r="M99">
            <v>16.010000000000002</v>
          </cell>
          <cell r="N99">
            <v>174.89999999999998</v>
          </cell>
        </row>
        <row r="100">
          <cell r="I100">
            <v>2314</v>
          </cell>
          <cell r="J100">
            <v>3</v>
          </cell>
          <cell r="K100">
            <v>1</v>
          </cell>
          <cell r="L100">
            <v>74.989999999999995</v>
          </cell>
          <cell r="M100">
            <v>4.83</v>
          </cell>
          <cell r="N100">
            <v>79.819999999999993</v>
          </cell>
        </row>
        <row r="101">
          <cell r="I101">
            <v>2315</v>
          </cell>
          <cell r="J101">
            <v>3</v>
          </cell>
          <cell r="K101">
            <v>1</v>
          </cell>
          <cell r="L101">
            <v>74.81</v>
          </cell>
          <cell r="M101">
            <v>4.83</v>
          </cell>
          <cell r="N101">
            <v>79.64</v>
          </cell>
        </row>
        <row r="102">
          <cell r="I102">
            <v>2316</v>
          </cell>
          <cell r="J102">
            <v>3</v>
          </cell>
          <cell r="K102">
            <v>1</v>
          </cell>
          <cell r="L102">
            <v>74.81</v>
          </cell>
          <cell r="M102">
            <v>4.83</v>
          </cell>
          <cell r="N102">
            <v>79.64</v>
          </cell>
        </row>
        <row r="103">
          <cell r="I103">
            <v>2317</v>
          </cell>
          <cell r="J103">
            <v>3</v>
          </cell>
          <cell r="K103">
            <v>1</v>
          </cell>
          <cell r="L103">
            <v>74.81</v>
          </cell>
          <cell r="M103">
            <v>4.83</v>
          </cell>
          <cell r="N103">
            <v>79.64</v>
          </cell>
        </row>
        <row r="104">
          <cell r="I104">
            <v>2318</v>
          </cell>
          <cell r="J104">
            <v>3</v>
          </cell>
          <cell r="K104">
            <v>2</v>
          </cell>
          <cell r="L104">
            <v>112.84</v>
          </cell>
          <cell r="M104">
            <v>7.96</v>
          </cell>
          <cell r="N104">
            <v>120.8</v>
          </cell>
        </row>
        <row r="105">
          <cell r="I105">
            <v>2319</v>
          </cell>
          <cell r="J105">
            <v>3</v>
          </cell>
          <cell r="K105">
            <v>2</v>
          </cell>
          <cell r="L105">
            <v>112.85</v>
          </cell>
          <cell r="M105">
            <v>7.95</v>
          </cell>
          <cell r="N105">
            <v>120.8</v>
          </cell>
        </row>
        <row r="106">
          <cell r="I106">
            <v>2320</v>
          </cell>
          <cell r="J106">
            <v>3</v>
          </cell>
          <cell r="K106">
            <v>1</v>
          </cell>
          <cell r="L106">
            <v>74.42</v>
          </cell>
          <cell r="M106">
            <v>4.83</v>
          </cell>
          <cell r="N106">
            <v>79.25</v>
          </cell>
        </row>
        <row r="107">
          <cell r="I107">
            <v>2321</v>
          </cell>
          <cell r="J107">
            <v>3</v>
          </cell>
          <cell r="K107">
            <v>1</v>
          </cell>
          <cell r="L107">
            <v>74.790000000000006</v>
          </cell>
          <cell r="M107">
            <v>4.82</v>
          </cell>
          <cell r="N107">
            <v>79.610000000000014</v>
          </cell>
        </row>
        <row r="108">
          <cell r="I108">
            <v>2322</v>
          </cell>
          <cell r="J108">
            <v>3</v>
          </cell>
          <cell r="K108">
            <v>1</v>
          </cell>
          <cell r="L108">
            <v>74.42</v>
          </cell>
          <cell r="M108">
            <v>4.8099999999999996</v>
          </cell>
          <cell r="N108">
            <v>79.23</v>
          </cell>
        </row>
        <row r="109">
          <cell r="I109">
            <v>2323</v>
          </cell>
          <cell r="J109">
            <v>3</v>
          </cell>
          <cell r="K109">
            <v>1</v>
          </cell>
          <cell r="L109">
            <v>74.819999999999993</v>
          </cell>
          <cell r="M109">
            <v>4.83</v>
          </cell>
          <cell r="N109">
            <v>79.649999999999991</v>
          </cell>
        </row>
        <row r="110">
          <cell r="I110">
            <v>2324</v>
          </cell>
          <cell r="J110">
            <v>3</v>
          </cell>
          <cell r="K110">
            <v>1</v>
          </cell>
          <cell r="L110">
            <v>76.209999999999994</v>
          </cell>
          <cell r="M110">
            <v>4.78</v>
          </cell>
          <cell r="N110">
            <v>80.989999999999995</v>
          </cell>
        </row>
        <row r="111">
          <cell r="I111">
            <v>2325</v>
          </cell>
          <cell r="J111">
            <v>3</v>
          </cell>
          <cell r="K111">
            <v>3</v>
          </cell>
          <cell r="L111">
            <v>167.22</v>
          </cell>
          <cell r="M111">
            <v>11.3</v>
          </cell>
          <cell r="N111">
            <v>178.52</v>
          </cell>
        </row>
        <row r="112">
          <cell r="I112">
            <v>2326</v>
          </cell>
          <cell r="J112">
            <v>3</v>
          </cell>
          <cell r="K112">
            <v>1</v>
          </cell>
          <cell r="L112">
            <v>68.400000000000006</v>
          </cell>
          <cell r="M112">
            <v>4.83</v>
          </cell>
          <cell r="N112">
            <v>73.23</v>
          </cell>
        </row>
        <row r="113">
          <cell r="I113">
            <v>2327</v>
          </cell>
          <cell r="J113">
            <v>3</v>
          </cell>
          <cell r="K113">
            <v>1</v>
          </cell>
          <cell r="L113">
            <v>74.81</v>
          </cell>
          <cell r="M113">
            <v>4.83</v>
          </cell>
          <cell r="N113">
            <v>79.64</v>
          </cell>
        </row>
        <row r="114">
          <cell r="I114">
            <v>2328</v>
          </cell>
          <cell r="J114">
            <v>3</v>
          </cell>
          <cell r="K114">
            <v>1</v>
          </cell>
          <cell r="L114">
            <v>74.81</v>
          </cell>
          <cell r="M114">
            <v>4.83</v>
          </cell>
          <cell r="N114">
            <v>79.64</v>
          </cell>
        </row>
        <row r="115">
          <cell r="I115">
            <v>2329</v>
          </cell>
          <cell r="J115">
            <v>3</v>
          </cell>
          <cell r="K115">
            <v>1</v>
          </cell>
          <cell r="L115">
            <v>74.42</v>
          </cell>
          <cell r="M115">
            <v>4.83</v>
          </cell>
          <cell r="N115">
            <v>79.25</v>
          </cell>
        </row>
        <row r="116">
          <cell r="I116">
            <v>2330</v>
          </cell>
          <cell r="J116">
            <v>3</v>
          </cell>
          <cell r="K116">
            <v>1</v>
          </cell>
          <cell r="L116">
            <v>74.81</v>
          </cell>
          <cell r="M116">
            <v>4.83</v>
          </cell>
          <cell r="N116">
            <v>79.64</v>
          </cell>
        </row>
        <row r="117">
          <cell r="I117">
            <v>2331</v>
          </cell>
          <cell r="J117">
            <v>3</v>
          </cell>
          <cell r="K117">
            <v>1</v>
          </cell>
          <cell r="L117">
            <v>74.81</v>
          </cell>
          <cell r="M117">
            <v>4.83</v>
          </cell>
          <cell r="N117">
            <v>79.64</v>
          </cell>
        </row>
        <row r="118">
          <cell r="I118">
            <v>2332</v>
          </cell>
          <cell r="J118">
            <v>3</v>
          </cell>
          <cell r="K118">
            <v>1</v>
          </cell>
          <cell r="L118">
            <v>74.81</v>
          </cell>
          <cell r="M118">
            <v>4.83</v>
          </cell>
          <cell r="N118">
            <v>79.64</v>
          </cell>
        </row>
        <row r="119">
          <cell r="I119">
            <v>2333</v>
          </cell>
          <cell r="J119">
            <v>3</v>
          </cell>
          <cell r="K119">
            <v>1</v>
          </cell>
          <cell r="L119">
            <v>75.2</v>
          </cell>
          <cell r="M119">
            <v>4.82</v>
          </cell>
          <cell r="N119">
            <v>80.02000000000001</v>
          </cell>
        </row>
        <row r="120">
          <cell r="I120">
            <v>2334</v>
          </cell>
          <cell r="J120">
            <v>3</v>
          </cell>
          <cell r="K120">
            <v>3</v>
          </cell>
          <cell r="L120">
            <v>159.53</v>
          </cell>
          <cell r="M120">
            <v>16.02</v>
          </cell>
          <cell r="N120">
            <v>175.55</v>
          </cell>
        </row>
        <row r="121">
          <cell r="I121">
            <v>2335</v>
          </cell>
          <cell r="J121">
            <v>3</v>
          </cell>
          <cell r="K121">
            <v>1</v>
          </cell>
          <cell r="L121">
            <v>74.819999999999993</v>
          </cell>
          <cell r="M121">
            <v>4.83</v>
          </cell>
          <cell r="N121">
            <v>79.649999999999991</v>
          </cell>
        </row>
        <row r="122">
          <cell r="I122">
            <v>2336</v>
          </cell>
          <cell r="J122">
            <v>3</v>
          </cell>
          <cell r="K122">
            <v>26</v>
          </cell>
          <cell r="L122">
            <v>50.74</v>
          </cell>
          <cell r="M122">
            <v>0</v>
          </cell>
          <cell r="N122">
            <v>50.74</v>
          </cell>
        </row>
        <row r="123">
          <cell r="I123">
            <v>2401</v>
          </cell>
          <cell r="J123">
            <v>4</v>
          </cell>
          <cell r="K123">
            <v>1</v>
          </cell>
          <cell r="L123">
            <v>74.81</v>
          </cell>
          <cell r="M123">
            <v>4.82</v>
          </cell>
          <cell r="N123">
            <v>79.63</v>
          </cell>
        </row>
        <row r="124">
          <cell r="I124">
            <v>2402</v>
          </cell>
          <cell r="J124">
            <v>4</v>
          </cell>
          <cell r="K124">
            <v>1</v>
          </cell>
          <cell r="L124">
            <v>74.52</v>
          </cell>
          <cell r="M124">
            <v>4.83</v>
          </cell>
          <cell r="N124">
            <v>79.349999999999994</v>
          </cell>
        </row>
        <row r="125">
          <cell r="I125">
            <v>2403</v>
          </cell>
          <cell r="J125">
            <v>4</v>
          </cell>
          <cell r="K125">
            <v>1</v>
          </cell>
          <cell r="L125">
            <v>75.2</v>
          </cell>
          <cell r="M125">
            <v>4.83</v>
          </cell>
          <cell r="N125">
            <v>80.03</v>
          </cell>
        </row>
        <row r="126">
          <cell r="I126">
            <v>2404</v>
          </cell>
          <cell r="J126">
            <v>4</v>
          </cell>
          <cell r="K126">
            <v>26</v>
          </cell>
          <cell r="L126">
            <v>51.18</v>
          </cell>
          <cell r="M126">
            <v>0</v>
          </cell>
          <cell r="N126">
            <v>51.18</v>
          </cell>
        </row>
        <row r="127">
          <cell r="I127">
            <v>2405</v>
          </cell>
          <cell r="J127">
            <v>4</v>
          </cell>
          <cell r="K127">
            <v>26</v>
          </cell>
          <cell r="L127">
            <v>55.23</v>
          </cell>
          <cell r="M127">
            <v>0</v>
          </cell>
          <cell r="N127">
            <v>55.23</v>
          </cell>
        </row>
        <row r="128">
          <cell r="I128">
            <v>2406</v>
          </cell>
          <cell r="J128">
            <v>4</v>
          </cell>
          <cell r="K128">
            <v>26</v>
          </cell>
          <cell r="L128">
            <v>55.23</v>
          </cell>
          <cell r="M128">
            <v>0</v>
          </cell>
          <cell r="N128">
            <v>55.23</v>
          </cell>
        </row>
        <row r="129">
          <cell r="I129">
            <v>2407</v>
          </cell>
          <cell r="J129">
            <v>4</v>
          </cell>
          <cell r="K129">
            <v>26</v>
          </cell>
          <cell r="L129">
            <v>55.23</v>
          </cell>
          <cell r="M129">
            <v>0</v>
          </cell>
          <cell r="N129">
            <v>55.23</v>
          </cell>
        </row>
        <row r="130">
          <cell r="I130">
            <v>2408</v>
          </cell>
          <cell r="J130">
            <v>4</v>
          </cell>
          <cell r="K130">
            <v>26</v>
          </cell>
          <cell r="L130">
            <v>55.41</v>
          </cell>
          <cell r="M130">
            <v>0</v>
          </cell>
          <cell r="N130">
            <v>55.41</v>
          </cell>
        </row>
        <row r="131">
          <cell r="I131">
            <v>2409</v>
          </cell>
          <cell r="J131">
            <v>4</v>
          </cell>
          <cell r="K131">
            <v>26</v>
          </cell>
          <cell r="L131">
            <v>49.6</v>
          </cell>
          <cell r="M131">
            <v>0</v>
          </cell>
          <cell r="N131">
            <v>49.6</v>
          </cell>
        </row>
        <row r="132">
          <cell r="I132">
            <v>2410</v>
          </cell>
          <cell r="J132">
            <v>4</v>
          </cell>
          <cell r="K132">
            <v>1</v>
          </cell>
          <cell r="L132">
            <v>74.81</v>
          </cell>
          <cell r="M132">
            <v>4.83</v>
          </cell>
          <cell r="N132">
            <v>79.64</v>
          </cell>
        </row>
        <row r="133">
          <cell r="I133">
            <v>2411</v>
          </cell>
          <cell r="J133">
            <v>4</v>
          </cell>
          <cell r="K133">
            <v>1</v>
          </cell>
          <cell r="L133">
            <v>74.81</v>
          </cell>
          <cell r="M133">
            <v>4.83</v>
          </cell>
          <cell r="N133">
            <v>79.64</v>
          </cell>
        </row>
        <row r="134">
          <cell r="I134">
            <v>2412</v>
          </cell>
          <cell r="J134">
            <v>4</v>
          </cell>
          <cell r="K134">
            <v>1</v>
          </cell>
          <cell r="L134">
            <v>74.81</v>
          </cell>
          <cell r="M134">
            <v>4.83</v>
          </cell>
          <cell r="N134">
            <v>79.64</v>
          </cell>
        </row>
        <row r="135">
          <cell r="I135">
            <v>2413</v>
          </cell>
          <cell r="J135">
            <v>4</v>
          </cell>
          <cell r="K135">
            <v>3</v>
          </cell>
          <cell r="L135">
            <v>159.13</v>
          </cell>
          <cell r="M135">
            <v>16.010000000000002</v>
          </cell>
          <cell r="N135">
            <v>175.14</v>
          </cell>
        </row>
        <row r="136">
          <cell r="I136">
            <v>2414</v>
          </cell>
          <cell r="J136">
            <v>4</v>
          </cell>
          <cell r="K136">
            <v>1</v>
          </cell>
          <cell r="L136">
            <v>74.989999999999995</v>
          </cell>
          <cell r="M136">
            <v>4.83</v>
          </cell>
          <cell r="N136">
            <v>79.819999999999993</v>
          </cell>
        </row>
        <row r="137">
          <cell r="I137">
            <v>2415</v>
          </cell>
          <cell r="J137">
            <v>4</v>
          </cell>
          <cell r="K137">
            <v>1</v>
          </cell>
          <cell r="L137">
            <v>74.81</v>
          </cell>
          <cell r="M137">
            <v>4.83</v>
          </cell>
          <cell r="N137">
            <v>79.64</v>
          </cell>
        </row>
        <row r="138">
          <cell r="I138">
            <v>2416</v>
          </cell>
          <cell r="J138">
            <v>4</v>
          </cell>
          <cell r="K138">
            <v>1</v>
          </cell>
          <cell r="L138">
            <v>74.81</v>
          </cell>
          <cell r="M138">
            <v>4.83</v>
          </cell>
          <cell r="N138">
            <v>79.64</v>
          </cell>
        </row>
        <row r="139">
          <cell r="I139">
            <v>2417</v>
          </cell>
          <cell r="J139">
            <v>4</v>
          </cell>
          <cell r="K139">
            <v>1</v>
          </cell>
          <cell r="L139">
            <v>74.81</v>
          </cell>
          <cell r="M139">
            <v>4.83</v>
          </cell>
          <cell r="N139">
            <v>79.64</v>
          </cell>
        </row>
        <row r="140">
          <cell r="I140">
            <v>2418</v>
          </cell>
          <cell r="J140">
            <v>4</v>
          </cell>
          <cell r="K140">
            <v>2</v>
          </cell>
          <cell r="L140">
            <v>112.85</v>
          </cell>
          <cell r="M140">
            <v>7.95</v>
          </cell>
          <cell r="N140">
            <v>120.8</v>
          </cell>
        </row>
        <row r="141">
          <cell r="I141">
            <v>2419</v>
          </cell>
          <cell r="J141">
            <v>4</v>
          </cell>
          <cell r="K141">
            <v>2</v>
          </cell>
          <cell r="L141">
            <v>112.83</v>
          </cell>
          <cell r="M141">
            <v>7.96</v>
          </cell>
          <cell r="N141">
            <v>120.78999999999999</v>
          </cell>
        </row>
        <row r="142">
          <cell r="I142">
            <v>2420</v>
          </cell>
          <cell r="J142">
            <v>4</v>
          </cell>
          <cell r="K142">
            <v>1</v>
          </cell>
          <cell r="L142">
            <v>74.42</v>
          </cell>
          <cell r="M142">
            <v>4.83</v>
          </cell>
          <cell r="N142">
            <v>79.25</v>
          </cell>
        </row>
        <row r="143">
          <cell r="I143">
            <v>2421</v>
          </cell>
          <cell r="J143">
            <v>4</v>
          </cell>
          <cell r="K143">
            <v>1</v>
          </cell>
          <cell r="L143">
            <v>74.81</v>
          </cell>
          <cell r="M143">
            <v>4.8099999999999996</v>
          </cell>
          <cell r="N143">
            <v>79.62</v>
          </cell>
        </row>
        <row r="144">
          <cell r="I144">
            <v>2422</v>
          </cell>
          <cell r="J144">
            <v>4</v>
          </cell>
          <cell r="K144">
            <v>1</v>
          </cell>
          <cell r="L144">
            <v>74.42</v>
          </cell>
          <cell r="M144">
            <v>4.8099999999999996</v>
          </cell>
          <cell r="N144">
            <v>79.23</v>
          </cell>
        </row>
        <row r="145">
          <cell r="I145">
            <v>2423</v>
          </cell>
          <cell r="J145">
            <v>4</v>
          </cell>
          <cell r="K145">
            <v>1</v>
          </cell>
          <cell r="L145">
            <v>74.819999999999993</v>
          </cell>
          <cell r="M145">
            <v>4.83</v>
          </cell>
          <cell r="N145">
            <v>79.649999999999991</v>
          </cell>
        </row>
        <row r="146">
          <cell r="I146">
            <v>2424</v>
          </cell>
          <cell r="J146">
            <v>4</v>
          </cell>
          <cell r="K146">
            <v>1</v>
          </cell>
          <cell r="L146">
            <v>76.209999999999994</v>
          </cell>
          <cell r="M146">
            <v>4.78</v>
          </cell>
          <cell r="N146">
            <v>80.989999999999995</v>
          </cell>
        </row>
        <row r="147">
          <cell r="I147">
            <v>2425</v>
          </cell>
          <cell r="J147">
            <v>4</v>
          </cell>
          <cell r="K147">
            <v>3</v>
          </cell>
          <cell r="L147">
            <v>167.22</v>
          </cell>
          <cell r="M147">
            <v>11.3</v>
          </cell>
          <cell r="N147">
            <v>178.52</v>
          </cell>
        </row>
        <row r="148">
          <cell r="I148">
            <v>2426</v>
          </cell>
          <cell r="J148">
            <v>4</v>
          </cell>
          <cell r="K148">
            <v>1</v>
          </cell>
          <cell r="L148">
            <v>68.400000000000006</v>
          </cell>
          <cell r="M148">
            <v>4.83</v>
          </cell>
          <cell r="N148">
            <v>73.23</v>
          </cell>
        </row>
        <row r="149">
          <cell r="I149">
            <v>2427</v>
          </cell>
          <cell r="J149">
            <v>4</v>
          </cell>
          <cell r="K149">
            <v>1</v>
          </cell>
          <cell r="L149">
            <v>74.81</v>
          </cell>
          <cell r="M149">
            <v>4.83</v>
          </cell>
          <cell r="N149">
            <v>79.64</v>
          </cell>
        </row>
        <row r="150">
          <cell r="I150">
            <v>2428</v>
          </cell>
          <cell r="J150">
            <v>4</v>
          </cell>
          <cell r="K150">
            <v>1</v>
          </cell>
          <cell r="L150">
            <v>74.81</v>
          </cell>
          <cell r="M150">
            <v>4.83</v>
          </cell>
          <cell r="N150">
            <v>79.64</v>
          </cell>
        </row>
        <row r="151">
          <cell r="I151">
            <v>2429</v>
          </cell>
          <cell r="J151">
            <v>4</v>
          </cell>
          <cell r="K151">
            <v>1</v>
          </cell>
          <cell r="L151">
            <v>74.42</v>
          </cell>
          <cell r="M151">
            <v>4.83</v>
          </cell>
          <cell r="N151">
            <v>79.25</v>
          </cell>
        </row>
        <row r="152">
          <cell r="I152">
            <v>2430</v>
          </cell>
          <cell r="J152">
            <v>4</v>
          </cell>
          <cell r="K152">
            <v>1</v>
          </cell>
          <cell r="L152">
            <v>74.81</v>
          </cell>
          <cell r="M152">
            <v>4.83</v>
          </cell>
          <cell r="N152">
            <v>79.64</v>
          </cell>
        </row>
        <row r="153">
          <cell r="I153">
            <v>2431</v>
          </cell>
          <cell r="J153">
            <v>4</v>
          </cell>
          <cell r="K153">
            <v>1</v>
          </cell>
          <cell r="L153">
            <v>74.81</v>
          </cell>
          <cell r="M153">
            <v>4.83</v>
          </cell>
          <cell r="N153">
            <v>79.64</v>
          </cell>
        </row>
        <row r="154">
          <cell r="I154">
            <v>2432</v>
          </cell>
          <cell r="J154">
            <v>4</v>
          </cell>
          <cell r="K154">
            <v>1</v>
          </cell>
          <cell r="L154">
            <v>74.81</v>
          </cell>
          <cell r="M154">
            <v>4.83</v>
          </cell>
          <cell r="N154">
            <v>79.64</v>
          </cell>
        </row>
        <row r="155">
          <cell r="I155">
            <v>2433</v>
          </cell>
          <cell r="J155">
            <v>4</v>
          </cell>
          <cell r="K155">
            <v>1</v>
          </cell>
          <cell r="L155">
            <v>75.23</v>
          </cell>
          <cell r="M155">
            <v>4.83</v>
          </cell>
          <cell r="N155">
            <v>80.06</v>
          </cell>
        </row>
        <row r="156">
          <cell r="I156">
            <v>2434</v>
          </cell>
          <cell r="J156">
            <v>4</v>
          </cell>
          <cell r="K156">
            <v>3</v>
          </cell>
          <cell r="L156">
            <v>159.5</v>
          </cell>
          <cell r="M156">
            <v>16.02</v>
          </cell>
          <cell r="N156">
            <v>175.52</v>
          </cell>
        </row>
        <row r="157">
          <cell r="I157">
            <v>2435</v>
          </cell>
          <cell r="J157">
            <v>4</v>
          </cell>
          <cell r="K157">
            <v>1</v>
          </cell>
          <cell r="L157">
            <v>74.819999999999993</v>
          </cell>
          <cell r="M157">
            <v>4.83</v>
          </cell>
          <cell r="N157">
            <v>79.649999999999991</v>
          </cell>
        </row>
        <row r="158">
          <cell r="I158">
            <v>2436</v>
          </cell>
          <cell r="J158">
            <v>4</v>
          </cell>
          <cell r="K158">
            <v>26</v>
          </cell>
          <cell r="L158">
            <v>50.73</v>
          </cell>
          <cell r="M158">
            <v>0</v>
          </cell>
          <cell r="N158">
            <v>50.73</v>
          </cell>
        </row>
        <row r="159">
          <cell r="I159">
            <v>2501</v>
          </cell>
          <cell r="J159">
            <v>5</v>
          </cell>
          <cell r="K159">
            <v>1</v>
          </cell>
          <cell r="L159">
            <v>74.81</v>
          </cell>
          <cell r="M159">
            <v>4.82</v>
          </cell>
          <cell r="N159">
            <v>79.63</v>
          </cell>
        </row>
        <row r="160">
          <cell r="I160">
            <v>2502</v>
          </cell>
          <cell r="J160">
            <v>5</v>
          </cell>
          <cell r="K160">
            <v>1</v>
          </cell>
          <cell r="L160">
            <v>74.64</v>
          </cell>
          <cell r="M160">
            <v>4.83</v>
          </cell>
          <cell r="N160">
            <v>79.47</v>
          </cell>
        </row>
        <row r="161">
          <cell r="I161">
            <v>2503</v>
          </cell>
          <cell r="J161">
            <v>5</v>
          </cell>
          <cell r="K161">
            <v>1</v>
          </cell>
          <cell r="L161">
            <v>75.08</v>
          </cell>
          <cell r="M161">
            <v>4.83</v>
          </cell>
          <cell r="N161">
            <v>79.91</v>
          </cell>
        </row>
        <row r="162">
          <cell r="I162">
            <v>2504</v>
          </cell>
          <cell r="J162">
            <v>5</v>
          </cell>
          <cell r="K162">
            <v>26</v>
          </cell>
          <cell r="L162">
            <v>51.33</v>
          </cell>
          <cell r="M162">
            <v>0</v>
          </cell>
          <cell r="N162">
            <v>51.33</v>
          </cell>
        </row>
        <row r="163">
          <cell r="I163">
            <v>2505</v>
          </cell>
          <cell r="J163">
            <v>5</v>
          </cell>
          <cell r="K163">
            <v>26</v>
          </cell>
          <cell r="L163">
            <v>55.23</v>
          </cell>
          <cell r="M163">
            <v>0</v>
          </cell>
          <cell r="N163">
            <v>55.23</v>
          </cell>
        </row>
        <row r="164">
          <cell r="I164">
            <v>2506</v>
          </cell>
          <cell r="J164">
            <v>5</v>
          </cell>
          <cell r="K164">
            <v>26</v>
          </cell>
          <cell r="L164">
            <v>55.23</v>
          </cell>
          <cell r="M164">
            <v>0</v>
          </cell>
          <cell r="N164">
            <v>55.23</v>
          </cell>
        </row>
        <row r="165">
          <cell r="I165">
            <v>2507</v>
          </cell>
          <cell r="J165">
            <v>5</v>
          </cell>
          <cell r="K165">
            <v>26</v>
          </cell>
          <cell r="L165">
            <v>55.23</v>
          </cell>
          <cell r="M165">
            <v>0</v>
          </cell>
          <cell r="N165">
            <v>55.23</v>
          </cell>
        </row>
        <row r="166">
          <cell r="I166">
            <v>2508</v>
          </cell>
          <cell r="J166">
            <v>5</v>
          </cell>
          <cell r="K166">
            <v>26</v>
          </cell>
          <cell r="L166">
            <v>55.41</v>
          </cell>
          <cell r="M166">
            <v>0</v>
          </cell>
          <cell r="N166">
            <v>55.41</v>
          </cell>
        </row>
        <row r="167">
          <cell r="I167">
            <v>2509</v>
          </cell>
          <cell r="J167">
            <v>5</v>
          </cell>
          <cell r="K167">
            <v>26</v>
          </cell>
          <cell r="L167">
            <v>49.64</v>
          </cell>
          <cell r="M167">
            <v>0</v>
          </cell>
          <cell r="N167">
            <v>49.64</v>
          </cell>
        </row>
        <row r="168">
          <cell r="I168">
            <v>2510</v>
          </cell>
          <cell r="J168">
            <v>5</v>
          </cell>
          <cell r="K168">
            <v>1</v>
          </cell>
          <cell r="L168">
            <v>74.81</v>
          </cell>
          <cell r="M168">
            <v>4.83</v>
          </cell>
          <cell r="N168">
            <v>79.64</v>
          </cell>
        </row>
        <row r="169">
          <cell r="I169">
            <v>2511</v>
          </cell>
          <cell r="J169">
            <v>5</v>
          </cell>
          <cell r="K169">
            <v>1</v>
          </cell>
          <cell r="L169">
            <v>74.81</v>
          </cell>
          <cell r="M169">
            <v>4.83</v>
          </cell>
          <cell r="N169">
            <v>79.64</v>
          </cell>
        </row>
        <row r="170">
          <cell r="I170">
            <v>2512</v>
          </cell>
          <cell r="J170">
            <v>5</v>
          </cell>
          <cell r="K170">
            <v>1</v>
          </cell>
          <cell r="L170">
            <v>74.819999999999993</v>
          </cell>
          <cell r="M170">
            <v>4.83</v>
          </cell>
          <cell r="N170">
            <v>79.649999999999991</v>
          </cell>
        </row>
        <row r="171">
          <cell r="I171">
            <v>2513</v>
          </cell>
          <cell r="J171">
            <v>5</v>
          </cell>
          <cell r="K171">
            <v>3</v>
          </cell>
          <cell r="L171">
            <v>158.86000000000001</v>
          </cell>
          <cell r="M171">
            <v>16.010000000000002</v>
          </cell>
          <cell r="N171">
            <v>174.87</v>
          </cell>
        </row>
        <row r="172">
          <cell r="I172">
            <v>2514</v>
          </cell>
          <cell r="J172">
            <v>5</v>
          </cell>
          <cell r="K172">
            <v>1</v>
          </cell>
          <cell r="L172">
            <v>74.989999999999995</v>
          </cell>
          <cell r="M172">
            <v>4.83</v>
          </cell>
          <cell r="N172">
            <v>79.819999999999993</v>
          </cell>
        </row>
        <row r="173">
          <cell r="I173">
            <v>2515</v>
          </cell>
          <cell r="J173">
            <v>5</v>
          </cell>
          <cell r="K173">
            <v>1</v>
          </cell>
          <cell r="L173">
            <v>74.81</v>
          </cell>
          <cell r="M173">
            <v>4.83</v>
          </cell>
          <cell r="N173">
            <v>79.64</v>
          </cell>
        </row>
        <row r="174">
          <cell r="I174">
            <v>2516</v>
          </cell>
          <cell r="J174">
            <v>5</v>
          </cell>
          <cell r="K174">
            <v>1</v>
          </cell>
          <cell r="L174">
            <v>74.81</v>
          </cell>
          <cell r="M174">
            <v>4.83</v>
          </cell>
          <cell r="N174">
            <v>79.64</v>
          </cell>
        </row>
        <row r="175">
          <cell r="I175">
            <v>2517</v>
          </cell>
          <cell r="J175">
            <v>5</v>
          </cell>
          <cell r="K175">
            <v>1</v>
          </cell>
          <cell r="L175">
            <v>74.81</v>
          </cell>
          <cell r="M175">
            <v>4.83</v>
          </cell>
          <cell r="N175">
            <v>79.64</v>
          </cell>
        </row>
        <row r="176">
          <cell r="I176">
            <v>2518</v>
          </cell>
          <cell r="J176">
            <v>5</v>
          </cell>
          <cell r="K176">
            <v>2</v>
          </cell>
          <cell r="L176">
            <v>112.89</v>
          </cell>
          <cell r="M176">
            <v>7.96</v>
          </cell>
          <cell r="N176">
            <v>120.85</v>
          </cell>
        </row>
        <row r="177">
          <cell r="I177">
            <v>2519</v>
          </cell>
          <cell r="J177">
            <v>5</v>
          </cell>
          <cell r="K177">
            <v>2</v>
          </cell>
          <cell r="L177">
            <v>112.81</v>
          </cell>
          <cell r="M177">
            <v>7.95</v>
          </cell>
          <cell r="N177">
            <v>120.76</v>
          </cell>
        </row>
        <row r="178">
          <cell r="I178">
            <v>2520</v>
          </cell>
          <cell r="J178">
            <v>5</v>
          </cell>
          <cell r="K178">
            <v>1</v>
          </cell>
          <cell r="L178">
            <v>74.42</v>
          </cell>
          <cell r="M178">
            <v>4.83</v>
          </cell>
          <cell r="N178">
            <v>79.25</v>
          </cell>
        </row>
        <row r="179">
          <cell r="I179">
            <v>2521</v>
          </cell>
          <cell r="J179">
            <v>5</v>
          </cell>
          <cell r="K179">
            <v>1</v>
          </cell>
          <cell r="L179">
            <v>74.81</v>
          </cell>
          <cell r="M179">
            <v>4.8099999999999996</v>
          </cell>
          <cell r="N179">
            <v>79.62</v>
          </cell>
        </row>
        <row r="180">
          <cell r="I180">
            <v>2522</v>
          </cell>
          <cell r="J180">
            <v>5</v>
          </cell>
          <cell r="K180">
            <v>1</v>
          </cell>
          <cell r="L180">
            <v>74.42</v>
          </cell>
          <cell r="M180">
            <v>4.8099999999999996</v>
          </cell>
          <cell r="N180">
            <v>79.23</v>
          </cell>
        </row>
        <row r="181">
          <cell r="I181">
            <v>2523</v>
          </cell>
          <cell r="J181">
            <v>5</v>
          </cell>
          <cell r="K181">
            <v>1</v>
          </cell>
          <cell r="L181">
            <v>74.849999999999994</v>
          </cell>
          <cell r="M181">
            <v>4.83</v>
          </cell>
          <cell r="N181">
            <v>79.679999999999993</v>
          </cell>
        </row>
        <row r="182">
          <cell r="I182">
            <v>2524</v>
          </cell>
          <cell r="J182">
            <v>5</v>
          </cell>
          <cell r="K182">
            <v>1</v>
          </cell>
          <cell r="L182">
            <v>76.209999999999994</v>
          </cell>
          <cell r="M182">
            <v>4.78</v>
          </cell>
          <cell r="N182">
            <v>80.989999999999995</v>
          </cell>
        </row>
        <row r="183">
          <cell r="I183">
            <v>2525</v>
          </cell>
          <cell r="J183">
            <v>5</v>
          </cell>
          <cell r="K183">
            <v>3</v>
          </cell>
          <cell r="L183">
            <v>167.19</v>
          </cell>
          <cell r="M183">
            <v>11.3</v>
          </cell>
          <cell r="N183">
            <v>178.49</v>
          </cell>
        </row>
        <row r="184">
          <cell r="I184">
            <v>2526</v>
          </cell>
          <cell r="J184">
            <v>5</v>
          </cell>
          <cell r="K184">
            <v>1</v>
          </cell>
          <cell r="L184">
            <v>68.45</v>
          </cell>
          <cell r="M184">
            <v>4.78</v>
          </cell>
          <cell r="N184">
            <v>73.23</v>
          </cell>
        </row>
        <row r="185">
          <cell r="I185">
            <v>2527</v>
          </cell>
          <cell r="J185">
            <v>5</v>
          </cell>
          <cell r="K185">
            <v>1</v>
          </cell>
          <cell r="L185">
            <v>74.81</v>
          </cell>
          <cell r="M185">
            <v>4.83</v>
          </cell>
          <cell r="N185">
            <v>79.64</v>
          </cell>
        </row>
        <row r="186">
          <cell r="I186">
            <v>2528</v>
          </cell>
          <cell r="J186">
            <v>5</v>
          </cell>
          <cell r="K186">
            <v>1</v>
          </cell>
          <cell r="L186">
            <v>74.81</v>
          </cell>
          <cell r="M186">
            <v>4.83</v>
          </cell>
          <cell r="N186">
            <v>79.64</v>
          </cell>
        </row>
        <row r="187">
          <cell r="I187">
            <v>2529</v>
          </cell>
          <cell r="J187">
            <v>5</v>
          </cell>
          <cell r="K187">
            <v>1</v>
          </cell>
          <cell r="L187">
            <v>74.42</v>
          </cell>
          <cell r="M187">
            <v>4.83</v>
          </cell>
          <cell r="N187">
            <v>79.25</v>
          </cell>
        </row>
        <row r="188">
          <cell r="I188">
            <v>2530</v>
          </cell>
          <cell r="J188">
            <v>5</v>
          </cell>
          <cell r="K188">
            <v>1</v>
          </cell>
          <cell r="L188">
            <v>74.81</v>
          </cell>
          <cell r="M188">
            <v>4.83</v>
          </cell>
          <cell r="N188">
            <v>79.64</v>
          </cell>
        </row>
        <row r="189">
          <cell r="I189">
            <v>2531</v>
          </cell>
          <cell r="J189">
            <v>5</v>
          </cell>
          <cell r="K189">
            <v>1</v>
          </cell>
          <cell r="L189">
            <v>74.81</v>
          </cell>
          <cell r="M189">
            <v>4.83</v>
          </cell>
          <cell r="N189">
            <v>79.64</v>
          </cell>
        </row>
        <row r="190">
          <cell r="I190">
            <v>2532</v>
          </cell>
          <cell r="J190">
            <v>5</v>
          </cell>
          <cell r="K190">
            <v>1</v>
          </cell>
          <cell r="L190">
            <v>74.81</v>
          </cell>
          <cell r="M190">
            <v>4.83</v>
          </cell>
          <cell r="N190">
            <v>79.64</v>
          </cell>
        </row>
        <row r="191">
          <cell r="I191">
            <v>2533</v>
          </cell>
          <cell r="J191">
            <v>5</v>
          </cell>
          <cell r="K191">
            <v>1</v>
          </cell>
          <cell r="L191">
            <v>75.23</v>
          </cell>
          <cell r="M191">
            <v>4.83</v>
          </cell>
          <cell r="N191">
            <v>80.06</v>
          </cell>
        </row>
        <row r="192">
          <cell r="I192">
            <v>2534</v>
          </cell>
          <cell r="J192">
            <v>5</v>
          </cell>
          <cell r="K192">
            <v>3</v>
          </cell>
          <cell r="L192">
            <v>159.53</v>
          </cell>
          <cell r="M192">
            <v>16.02</v>
          </cell>
          <cell r="N192">
            <v>175.55</v>
          </cell>
        </row>
        <row r="193">
          <cell r="I193">
            <v>2535</v>
          </cell>
          <cell r="J193">
            <v>5</v>
          </cell>
          <cell r="K193">
            <v>1</v>
          </cell>
          <cell r="L193">
            <v>74.819999999999993</v>
          </cell>
          <cell r="M193">
            <v>4.83</v>
          </cell>
          <cell r="N193">
            <v>79.649999999999991</v>
          </cell>
        </row>
        <row r="194">
          <cell r="I194">
            <v>2536</v>
          </cell>
          <cell r="J194">
            <v>5</v>
          </cell>
          <cell r="K194">
            <v>26</v>
          </cell>
          <cell r="L194">
            <v>50.74</v>
          </cell>
          <cell r="M194">
            <v>0</v>
          </cell>
          <cell r="N194">
            <v>50.74</v>
          </cell>
        </row>
        <row r="195">
          <cell r="I195">
            <v>2601</v>
          </cell>
          <cell r="J195">
            <v>6</v>
          </cell>
          <cell r="K195">
            <v>1</v>
          </cell>
          <cell r="L195">
            <v>74.81</v>
          </cell>
          <cell r="M195">
            <v>4.82</v>
          </cell>
          <cell r="N195">
            <v>79.63</v>
          </cell>
        </row>
        <row r="196">
          <cell r="I196">
            <v>2602</v>
          </cell>
          <cell r="J196">
            <v>6</v>
          </cell>
          <cell r="K196">
            <v>1</v>
          </cell>
          <cell r="L196">
            <v>74.64</v>
          </cell>
          <cell r="M196">
            <v>4.83</v>
          </cell>
          <cell r="N196">
            <v>79.47</v>
          </cell>
        </row>
        <row r="197">
          <cell r="I197">
            <v>2603</v>
          </cell>
          <cell r="J197">
            <v>6</v>
          </cell>
          <cell r="K197">
            <v>1</v>
          </cell>
          <cell r="L197">
            <v>75.069999999999993</v>
          </cell>
          <cell r="M197">
            <v>4.83</v>
          </cell>
          <cell r="N197">
            <v>79.899999999999991</v>
          </cell>
        </row>
        <row r="198">
          <cell r="I198">
            <v>2604</v>
          </cell>
          <cell r="J198">
            <v>6</v>
          </cell>
          <cell r="K198">
            <v>26</v>
          </cell>
          <cell r="L198">
            <v>51.32</v>
          </cell>
          <cell r="M198">
            <v>0</v>
          </cell>
          <cell r="N198">
            <v>51.32</v>
          </cell>
        </row>
        <row r="199">
          <cell r="I199">
            <v>2605</v>
          </cell>
          <cell r="J199">
            <v>6</v>
          </cell>
          <cell r="K199">
            <v>26</v>
          </cell>
          <cell r="L199">
            <v>55.23</v>
          </cell>
          <cell r="M199">
            <v>0</v>
          </cell>
          <cell r="N199">
            <v>55.23</v>
          </cell>
        </row>
        <row r="200">
          <cell r="I200">
            <v>2606</v>
          </cell>
          <cell r="J200">
            <v>6</v>
          </cell>
          <cell r="K200">
            <v>26</v>
          </cell>
          <cell r="L200">
            <v>55.23</v>
          </cell>
          <cell r="M200">
            <v>0</v>
          </cell>
          <cell r="N200">
            <v>55.23</v>
          </cell>
        </row>
        <row r="201">
          <cell r="I201">
            <v>2607</v>
          </cell>
          <cell r="J201">
            <v>6</v>
          </cell>
          <cell r="K201">
            <v>26</v>
          </cell>
          <cell r="L201">
            <v>55.23</v>
          </cell>
          <cell r="M201">
            <v>0</v>
          </cell>
          <cell r="N201">
            <v>55.23</v>
          </cell>
        </row>
        <row r="202">
          <cell r="I202">
            <v>2608</v>
          </cell>
          <cell r="J202">
            <v>6</v>
          </cell>
          <cell r="K202">
            <v>26</v>
          </cell>
          <cell r="L202">
            <v>55.41</v>
          </cell>
          <cell r="M202">
            <v>0</v>
          </cell>
          <cell r="N202">
            <v>55.41</v>
          </cell>
        </row>
        <row r="203">
          <cell r="I203">
            <v>2609</v>
          </cell>
          <cell r="J203">
            <v>6</v>
          </cell>
          <cell r="K203">
            <v>26</v>
          </cell>
          <cell r="L203">
            <v>49.65</v>
          </cell>
          <cell r="M203">
            <v>0</v>
          </cell>
          <cell r="N203">
            <v>49.65</v>
          </cell>
        </row>
        <row r="204">
          <cell r="I204">
            <v>2610</v>
          </cell>
          <cell r="J204">
            <v>6</v>
          </cell>
          <cell r="K204">
            <v>1</v>
          </cell>
          <cell r="L204">
            <v>74.8</v>
          </cell>
          <cell r="M204">
            <v>4.83</v>
          </cell>
          <cell r="N204">
            <v>79.63</v>
          </cell>
        </row>
        <row r="205">
          <cell r="I205">
            <v>2611</v>
          </cell>
          <cell r="J205">
            <v>6</v>
          </cell>
          <cell r="K205">
            <v>1</v>
          </cell>
          <cell r="L205">
            <v>74.8</v>
          </cell>
          <cell r="M205">
            <v>4.83</v>
          </cell>
          <cell r="N205">
            <v>79.63</v>
          </cell>
        </row>
        <row r="206">
          <cell r="I206">
            <v>2612</v>
          </cell>
          <cell r="J206">
            <v>6</v>
          </cell>
          <cell r="K206">
            <v>1</v>
          </cell>
          <cell r="L206">
            <v>74.819999999999993</v>
          </cell>
          <cell r="M206">
            <v>4.82</v>
          </cell>
          <cell r="N206">
            <v>79.639999999999986</v>
          </cell>
        </row>
        <row r="207">
          <cell r="I207">
            <v>2613</v>
          </cell>
          <cell r="J207">
            <v>6</v>
          </cell>
          <cell r="K207">
            <v>3</v>
          </cell>
          <cell r="L207">
            <v>158.93</v>
          </cell>
          <cell r="M207">
            <v>16</v>
          </cell>
          <cell r="N207">
            <v>174.93</v>
          </cell>
        </row>
        <row r="208">
          <cell r="I208">
            <v>2614</v>
          </cell>
          <cell r="J208">
            <v>6</v>
          </cell>
          <cell r="K208">
            <v>1</v>
          </cell>
          <cell r="L208">
            <v>74.989999999999995</v>
          </cell>
          <cell r="M208">
            <v>4.83</v>
          </cell>
          <cell r="N208">
            <v>79.819999999999993</v>
          </cell>
        </row>
        <row r="209">
          <cell r="I209">
            <v>2615</v>
          </cell>
          <cell r="J209">
            <v>6</v>
          </cell>
          <cell r="K209">
            <v>1</v>
          </cell>
          <cell r="L209">
            <v>74.81</v>
          </cell>
          <cell r="M209">
            <v>4.83</v>
          </cell>
          <cell r="N209">
            <v>79.64</v>
          </cell>
        </row>
        <row r="210">
          <cell r="I210">
            <v>2616</v>
          </cell>
          <cell r="J210">
            <v>6</v>
          </cell>
          <cell r="K210">
            <v>1</v>
          </cell>
          <cell r="L210">
            <v>74.81</v>
          </cell>
          <cell r="M210">
            <v>4.83</v>
          </cell>
          <cell r="N210">
            <v>79.64</v>
          </cell>
        </row>
        <row r="211">
          <cell r="I211">
            <v>2617</v>
          </cell>
          <cell r="J211">
            <v>6</v>
          </cell>
          <cell r="K211">
            <v>1</v>
          </cell>
          <cell r="L211">
            <v>74.81</v>
          </cell>
          <cell r="M211">
            <v>4.83</v>
          </cell>
          <cell r="N211">
            <v>79.64</v>
          </cell>
        </row>
        <row r="212">
          <cell r="I212">
            <v>2618</v>
          </cell>
          <cell r="J212">
            <v>6</v>
          </cell>
          <cell r="K212">
            <v>2</v>
          </cell>
          <cell r="L212">
            <v>112.91</v>
          </cell>
          <cell r="M212">
            <v>7.96</v>
          </cell>
          <cell r="N212">
            <v>120.86999999999999</v>
          </cell>
        </row>
        <row r="213">
          <cell r="I213">
            <v>2619</v>
          </cell>
          <cell r="J213">
            <v>6</v>
          </cell>
          <cell r="K213">
            <v>2</v>
          </cell>
          <cell r="L213">
            <v>112.81</v>
          </cell>
          <cell r="M213">
            <v>7.96</v>
          </cell>
          <cell r="N213">
            <v>120.77</v>
          </cell>
        </row>
        <row r="214">
          <cell r="I214">
            <v>2620</v>
          </cell>
          <cell r="J214">
            <v>6</v>
          </cell>
          <cell r="K214">
            <v>1</v>
          </cell>
          <cell r="L214">
            <v>74.42</v>
          </cell>
          <cell r="M214">
            <v>4.83</v>
          </cell>
          <cell r="N214">
            <v>79.25</v>
          </cell>
        </row>
        <row r="215">
          <cell r="I215">
            <v>2621</v>
          </cell>
          <cell r="J215">
            <v>6</v>
          </cell>
          <cell r="K215">
            <v>1</v>
          </cell>
          <cell r="L215">
            <v>74.81</v>
          </cell>
          <cell r="M215">
            <v>4.8099999999999996</v>
          </cell>
          <cell r="N215">
            <v>79.62</v>
          </cell>
        </row>
        <row r="216">
          <cell r="I216">
            <v>2622</v>
          </cell>
          <cell r="J216">
            <v>6</v>
          </cell>
          <cell r="K216">
            <v>1</v>
          </cell>
          <cell r="L216">
            <v>74.42</v>
          </cell>
          <cell r="M216">
            <v>4.8099999999999996</v>
          </cell>
          <cell r="N216">
            <v>79.23</v>
          </cell>
        </row>
        <row r="217">
          <cell r="I217">
            <v>2623</v>
          </cell>
          <cell r="J217">
            <v>6</v>
          </cell>
          <cell r="K217">
            <v>1</v>
          </cell>
          <cell r="L217">
            <v>74.849999999999994</v>
          </cell>
          <cell r="M217">
            <v>4.83</v>
          </cell>
          <cell r="N217">
            <v>79.679999999999993</v>
          </cell>
        </row>
        <row r="218">
          <cell r="I218">
            <v>2624</v>
          </cell>
          <cell r="J218">
            <v>6</v>
          </cell>
          <cell r="K218">
            <v>1</v>
          </cell>
          <cell r="L218">
            <v>76.209999999999994</v>
          </cell>
          <cell r="M218">
            <v>4.78</v>
          </cell>
          <cell r="N218">
            <v>80.989999999999995</v>
          </cell>
        </row>
        <row r="219">
          <cell r="I219">
            <v>2625</v>
          </cell>
          <cell r="J219">
            <v>6</v>
          </cell>
          <cell r="K219">
            <v>3</v>
          </cell>
          <cell r="L219">
            <v>167.22</v>
          </cell>
          <cell r="M219">
            <v>11.3</v>
          </cell>
          <cell r="N219">
            <v>178.52</v>
          </cell>
        </row>
        <row r="220">
          <cell r="I220">
            <v>2626</v>
          </cell>
          <cell r="J220">
            <v>6</v>
          </cell>
          <cell r="K220">
            <v>1</v>
          </cell>
          <cell r="L220">
            <v>68.400000000000006</v>
          </cell>
          <cell r="M220">
            <v>4.83</v>
          </cell>
          <cell r="N220">
            <v>73.23</v>
          </cell>
        </row>
        <row r="221">
          <cell r="I221">
            <v>2627</v>
          </cell>
          <cell r="J221">
            <v>6</v>
          </cell>
          <cell r="K221">
            <v>1</v>
          </cell>
          <cell r="L221">
            <v>74.81</v>
          </cell>
          <cell r="M221">
            <v>4.83</v>
          </cell>
          <cell r="N221">
            <v>79.64</v>
          </cell>
        </row>
        <row r="222">
          <cell r="I222">
            <v>2628</v>
          </cell>
          <cell r="J222">
            <v>6</v>
          </cell>
          <cell r="K222">
            <v>1</v>
          </cell>
          <cell r="L222">
            <v>74.81</v>
          </cell>
          <cell r="M222">
            <v>4.83</v>
          </cell>
          <cell r="N222">
            <v>79.64</v>
          </cell>
        </row>
        <row r="223">
          <cell r="I223">
            <v>2629</v>
          </cell>
          <cell r="J223">
            <v>6</v>
          </cell>
          <cell r="K223">
            <v>1</v>
          </cell>
          <cell r="L223">
            <v>74.42</v>
          </cell>
          <cell r="M223">
            <v>4.83</v>
          </cell>
          <cell r="N223">
            <v>79.25</v>
          </cell>
        </row>
        <row r="224">
          <cell r="I224">
            <v>2630</v>
          </cell>
          <cell r="J224">
            <v>6</v>
          </cell>
          <cell r="K224">
            <v>1</v>
          </cell>
          <cell r="L224">
            <v>74.81</v>
          </cell>
          <cell r="M224">
            <v>4.83</v>
          </cell>
          <cell r="N224">
            <v>79.64</v>
          </cell>
        </row>
        <row r="225">
          <cell r="I225">
            <v>2631</v>
          </cell>
          <cell r="J225">
            <v>6</v>
          </cell>
          <cell r="K225">
            <v>1</v>
          </cell>
          <cell r="L225">
            <v>74.81</v>
          </cell>
          <cell r="M225">
            <v>4.83</v>
          </cell>
          <cell r="N225">
            <v>79.64</v>
          </cell>
        </row>
        <row r="226">
          <cell r="I226">
            <v>2632</v>
          </cell>
          <cell r="J226">
            <v>6</v>
          </cell>
          <cell r="K226">
            <v>1</v>
          </cell>
          <cell r="L226">
            <v>74.81</v>
          </cell>
          <cell r="M226">
            <v>4.83</v>
          </cell>
          <cell r="N226">
            <v>79.64</v>
          </cell>
        </row>
        <row r="227">
          <cell r="I227">
            <v>2633</v>
          </cell>
          <cell r="J227">
            <v>6</v>
          </cell>
          <cell r="K227">
            <v>1</v>
          </cell>
          <cell r="L227">
            <v>75.23</v>
          </cell>
          <cell r="M227">
            <v>4.83</v>
          </cell>
          <cell r="N227">
            <v>80.06</v>
          </cell>
        </row>
        <row r="228">
          <cell r="I228">
            <v>2634</v>
          </cell>
          <cell r="J228">
            <v>6</v>
          </cell>
          <cell r="K228">
            <v>3</v>
          </cell>
          <cell r="L228">
            <v>159.46</v>
          </cell>
          <cell r="M228">
            <v>16.02</v>
          </cell>
          <cell r="N228">
            <v>175.48000000000002</v>
          </cell>
        </row>
        <row r="229">
          <cell r="I229">
            <v>2635</v>
          </cell>
          <cell r="J229">
            <v>6</v>
          </cell>
          <cell r="K229">
            <v>1</v>
          </cell>
          <cell r="L229">
            <v>74.819999999999993</v>
          </cell>
          <cell r="M229">
            <v>4.83</v>
          </cell>
          <cell r="N229">
            <v>79.649999999999991</v>
          </cell>
        </row>
        <row r="230">
          <cell r="I230">
            <v>2636</v>
          </cell>
          <cell r="J230">
            <v>6</v>
          </cell>
          <cell r="K230">
            <v>26</v>
          </cell>
          <cell r="L230">
            <v>50.74</v>
          </cell>
          <cell r="M230">
            <v>0</v>
          </cell>
          <cell r="N230">
            <v>50.74</v>
          </cell>
        </row>
        <row r="231">
          <cell r="I231">
            <v>2701</v>
          </cell>
          <cell r="J231">
            <v>7</v>
          </cell>
          <cell r="K231">
            <v>2</v>
          </cell>
          <cell r="L231">
            <v>107.9</v>
          </cell>
          <cell r="M231">
            <v>15.24</v>
          </cell>
          <cell r="N231">
            <v>123.14</v>
          </cell>
        </row>
        <row r="232">
          <cell r="I232">
            <v>2702</v>
          </cell>
          <cell r="J232">
            <v>7</v>
          </cell>
          <cell r="K232">
            <v>2</v>
          </cell>
          <cell r="L232">
            <v>121.46</v>
          </cell>
          <cell r="M232">
            <v>28.01</v>
          </cell>
          <cell r="N232">
            <v>149.47</v>
          </cell>
        </row>
        <row r="233">
          <cell r="I233">
            <v>2703</v>
          </cell>
          <cell r="J233">
            <v>7</v>
          </cell>
          <cell r="K233">
            <v>2</v>
          </cell>
          <cell r="L233">
            <v>121.9</v>
          </cell>
          <cell r="M233">
            <v>27.99</v>
          </cell>
          <cell r="N233">
            <v>149.89000000000001</v>
          </cell>
        </row>
        <row r="234">
          <cell r="I234">
            <v>2704</v>
          </cell>
          <cell r="J234">
            <v>7</v>
          </cell>
          <cell r="K234">
            <v>3</v>
          </cell>
          <cell r="L234">
            <v>126.67</v>
          </cell>
          <cell r="M234">
            <v>107.04</v>
          </cell>
          <cell r="N234">
            <v>233.71</v>
          </cell>
        </row>
        <row r="235">
          <cell r="I235">
            <v>2705</v>
          </cell>
          <cell r="J235">
            <v>7</v>
          </cell>
          <cell r="K235">
            <v>3</v>
          </cell>
          <cell r="L235">
            <v>154.28</v>
          </cell>
          <cell r="M235">
            <v>71.66</v>
          </cell>
          <cell r="N235">
            <v>225.94</v>
          </cell>
        </row>
        <row r="236">
          <cell r="I236">
            <v>2706</v>
          </cell>
          <cell r="J236">
            <v>7</v>
          </cell>
          <cell r="K236">
            <v>2</v>
          </cell>
          <cell r="L236">
            <v>121.02</v>
          </cell>
          <cell r="M236">
            <v>27.95</v>
          </cell>
          <cell r="N236">
            <v>148.97</v>
          </cell>
        </row>
        <row r="237">
          <cell r="I237">
            <v>2707</v>
          </cell>
          <cell r="J237">
            <v>7</v>
          </cell>
          <cell r="K237">
            <v>2</v>
          </cell>
          <cell r="L237">
            <v>101.37</v>
          </cell>
          <cell r="M237">
            <v>43.54</v>
          </cell>
          <cell r="N237">
            <v>144.91</v>
          </cell>
        </row>
        <row r="238">
          <cell r="I238">
            <v>2708</v>
          </cell>
          <cell r="J238">
            <v>7</v>
          </cell>
          <cell r="K238">
            <v>1</v>
          </cell>
          <cell r="L238">
            <v>72.58</v>
          </cell>
          <cell r="M238">
            <v>8.85</v>
          </cell>
          <cell r="N238">
            <v>81.429999999999993</v>
          </cell>
        </row>
        <row r="239">
          <cell r="I239">
            <v>2709</v>
          </cell>
          <cell r="J239">
            <v>7</v>
          </cell>
          <cell r="K239">
            <v>26</v>
          </cell>
          <cell r="L239">
            <v>50.92</v>
          </cell>
          <cell r="M239">
            <v>0</v>
          </cell>
          <cell r="N239">
            <v>50.92</v>
          </cell>
        </row>
        <row r="240">
          <cell r="I240">
            <v>2710</v>
          </cell>
          <cell r="J240">
            <v>7</v>
          </cell>
          <cell r="K240">
            <v>2</v>
          </cell>
          <cell r="L240">
            <v>121.89</v>
          </cell>
          <cell r="M240">
            <v>28</v>
          </cell>
          <cell r="N240">
            <v>149.88999999999999</v>
          </cell>
        </row>
        <row r="241">
          <cell r="I241">
            <v>2711</v>
          </cell>
          <cell r="J241">
            <v>7</v>
          </cell>
          <cell r="K241">
            <v>2</v>
          </cell>
          <cell r="L241">
            <v>122.88</v>
          </cell>
          <cell r="M241">
            <v>28</v>
          </cell>
          <cell r="N241">
            <v>150.88</v>
          </cell>
        </row>
        <row r="242">
          <cell r="I242">
            <v>2712</v>
          </cell>
          <cell r="J242">
            <v>7</v>
          </cell>
          <cell r="K242">
            <v>2</v>
          </cell>
          <cell r="L242">
            <v>110.8</v>
          </cell>
          <cell r="M242">
            <v>58.09</v>
          </cell>
          <cell r="N242">
            <v>168.89</v>
          </cell>
        </row>
        <row r="243">
          <cell r="I243">
            <v>2713</v>
          </cell>
          <cell r="J243">
            <v>7</v>
          </cell>
          <cell r="K243">
            <v>3</v>
          </cell>
          <cell r="L243">
            <v>239.08</v>
          </cell>
          <cell r="M243">
            <v>27.44</v>
          </cell>
          <cell r="N243">
            <v>266.52000000000004</v>
          </cell>
        </row>
        <row r="244">
          <cell r="I244">
            <v>2714</v>
          </cell>
          <cell r="J244">
            <v>7</v>
          </cell>
          <cell r="K244">
            <v>3</v>
          </cell>
          <cell r="L244">
            <v>238.91</v>
          </cell>
          <cell r="M244">
            <v>27.72</v>
          </cell>
          <cell r="N244">
            <v>266.63</v>
          </cell>
        </row>
        <row r="245">
          <cell r="I245">
            <v>2715</v>
          </cell>
          <cell r="J245">
            <v>7</v>
          </cell>
          <cell r="K245">
            <v>2</v>
          </cell>
          <cell r="L245">
            <v>152.77000000000001</v>
          </cell>
          <cell r="M245">
            <v>20.260000000000002</v>
          </cell>
          <cell r="N245">
            <v>173.03</v>
          </cell>
        </row>
        <row r="246">
          <cell r="I246">
            <v>2716</v>
          </cell>
          <cell r="J246">
            <v>7</v>
          </cell>
          <cell r="K246">
            <v>2</v>
          </cell>
          <cell r="L246">
            <v>176.27</v>
          </cell>
          <cell r="M246">
            <v>40.950000000000003</v>
          </cell>
          <cell r="N246">
            <v>217.22000000000003</v>
          </cell>
        </row>
        <row r="247">
          <cell r="I247">
            <v>2717</v>
          </cell>
          <cell r="J247">
            <v>7</v>
          </cell>
          <cell r="K247">
            <v>4</v>
          </cell>
          <cell r="L247">
            <v>242.92</v>
          </cell>
          <cell r="M247">
            <v>106.76</v>
          </cell>
          <cell r="N247">
            <v>349.68</v>
          </cell>
        </row>
        <row r="248">
          <cell r="I248">
            <v>2718</v>
          </cell>
          <cell r="J248">
            <v>7</v>
          </cell>
          <cell r="K248">
            <v>3</v>
          </cell>
          <cell r="L248">
            <v>219.37</v>
          </cell>
          <cell r="M248">
            <v>27.99</v>
          </cell>
          <cell r="N248">
            <v>247.36</v>
          </cell>
        </row>
        <row r="249">
          <cell r="I249">
            <v>2719</v>
          </cell>
          <cell r="J249">
            <v>7</v>
          </cell>
          <cell r="K249">
            <v>3</v>
          </cell>
          <cell r="L249">
            <v>239.51</v>
          </cell>
          <cell r="M249">
            <v>27.44</v>
          </cell>
          <cell r="N249">
            <v>266.95</v>
          </cell>
        </row>
        <row r="250">
          <cell r="I250">
            <v>2726</v>
          </cell>
          <cell r="J250">
            <v>7</v>
          </cell>
          <cell r="K250">
            <v>1</v>
          </cell>
          <cell r="L250">
            <v>67.989999999999995</v>
          </cell>
          <cell r="M250">
            <v>0</v>
          </cell>
          <cell r="N250">
            <v>67.989999999999995</v>
          </cell>
        </row>
        <row r="251">
          <cell r="I251">
            <v>2801</v>
          </cell>
          <cell r="J251">
            <v>8</v>
          </cell>
          <cell r="K251">
            <v>2</v>
          </cell>
          <cell r="L251">
            <v>108.07</v>
          </cell>
          <cell r="M251">
            <v>0</v>
          </cell>
          <cell r="N251">
            <v>108.07</v>
          </cell>
        </row>
        <row r="252">
          <cell r="I252">
            <v>2802</v>
          </cell>
          <cell r="J252">
            <v>8</v>
          </cell>
          <cell r="K252">
            <v>2</v>
          </cell>
          <cell r="L252">
            <v>121.61</v>
          </cell>
          <cell r="M252">
            <v>9.9700000000000006</v>
          </cell>
          <cell r="N252">
            <v>131.58000000000001</v>
          </cell>
        </row>
        <row r="253">
          <cell r="I253">
            <v>2803</v>
          </cell>
          <cell r="J253">
            <v>8</v>
          </cell>
          <cell r="K253">
            <v>2</v>
          </cell>
          <cell r="L253">
            <v>122.04</v>
          </cell>
          <cell r="M253">
            <v>9.9499999999999993</v>
          </cell>
          <cell r="N253">
            <v>131.99</v>
          </cell>
        </row>
        <row r="254">
          <cell r="I254">
            <v>2804</v>
          </cell>
          <cell r="J254">
            <v>8</v>
          </cell>
          <cell r="K254">
            <v>3</v>
          </cell>
          <cell r="L254">
            <v>126.76</v>
          </cell>
          <cell r="M254">
            <v>9.9499999999999993</v>
          </cell>
          <cell r="N254">
            <v>136.71</v>
          </cell>
        </row>
        <row r="255">
          <cell r="I255">
            <v>2805</v>
          </cell>
          <cell r="J255">
            <v>8</v>
          </cell>
          <cell r="K255">
            <v>3</v>
          </cell>
          <cell r="L255">
            <v>154.43</v>
          </cell>
          <cell r="M255">
            <v>10.18</v>
          </cell>
          <cell r="N255">
            <v>164.61</v>
          </cell>
        </row>
        <row r="256">
          <cell r="I256">
            <v>2806</v>
          </cell>
          <cell r="J256">
            <v>8</v>
          </cell>
          <cell r="K256">
            <v>2</v>
          </cell>
          <cell r="L256">
            <v>121.17</v>
          </cell>
          <cell r="M256">
            <v>9.99</v>
          </cell>
          <cell r="N256">
            <v>131.16</v>
          </cell>
        </row>
        <row r="257">
          <cell r="I257">
            <v>2807</v>
          </cell>
          <cell r="J257">
            <v>8</v>
          </cell>
          <cell r="K257">
            <v>2</v>
          </cell>
          <cell r="L257">
            <v>101.31</v>
          </cell>
          <cell r="M257">
            <v>10.19</v>
          </cell>
          <cell r="N257">
            <v>111.5</v>
          </cell>
        </row>
        <row r="258">
          <cell r="I258">
            <v>2808</v>
          </cell>
          <cell r="J258">
            <v>8</v>
          </cell>
          <cell r="K258">
            <v>1</v>
          </cell>
          <cell r="L258">
            <v>72.72</v>
          </cell>
          <cell r="M258">
            <v>0</v>
          </cell>
          <cell r="N258">
            <v>72.72</v>
          </cell>
        </row>
        <row r="259">
          <cell r="I259">
            <v>2809</v>
          </cell>
          <cell r="J259">
            <v>8</v>
          </cell>
          <cell r="K259">
            <v>26</v>
          </cell>
          <cell r="L259">
            <v>50.96</v>
          </cell>
          <cell r="M259">
            <v>0</v>
          </cell>
          <cell r="N259">
            <v>50.96</v>
          </cell>
        </row>
        <row r="260">
          <cell r="I260">
            <v>2810</v>
          </cell>
          <cell r="J260">
            <v>8</v>
          </cell>
          <cell r="K260">
            <v>2</v>
          </cell>
          <cell r="L260">
            <v>122.04</v>
          </cell>
          <cell r="M260">
            <v>9.99</v>
          </cell>
          <cell r="N260">
            <v>132.03</v>
          </cell>
        </row>
        <row r="261">
          <cell r="I261">
            <v>2811</v>
          </cell>
          <cell r="J261">
            <v>8</v>
          </cell>
          <cell r="K261">
            <v>2</v>
          </cell>
          <cell r="L261">
            <v>123.03</v>
          </cell>
          <cell r="M261">
            <v>9.99</v>
          </cell>
          <cell r="N261">
            <v>133.02000000000001</v>
          </cell>
        </row>
        <row r="262">
          <cell r="I262">
            <v>2812</v>
          </cell>
          <cell r="J262">
            <v>8</v>
          </cell>
          <cell r="K262">
            <v>2</v>
          </cell>
          <cell r="L262">
            <v>111.34</v>
          </cell>
          <cell r="M262">
            <v>12.37</v>
          </cell>
          <cell r="N262">
            <v>123.71000000000001</v>
          </cell>
        </row>
        <row r="263">
          <cell r="I263">
            <v>2826</v>
          </cell>
          <cell r="J263">
            <v>8</v>
          </cell>
          <cell r="K263">
            <v>1</v>
          </cell>
          <cell r="L263">
            <v>69.97</v>
          </cell>
          <cell r="M263">
            <v>0</v>
          </cell>
          <cell r="N263">
            <v>69.97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X36"/>
  <sheetViews>
    <sheetView view="pageBreakPreview" zoomScale="90" zoomScaleNormal="100" zoomScaleSheetLayoutView="90" workbookViewId="0">
      <pane ySplit="2" topLeftCell="A3" activePane="bottomLeft" state="frozen"/>
      <selection pane="bottomLeft" sqref="A1:X1"/>
    </sheetView>
  </sheetViews>
  <sheetFormatPr defaultRowHeight="12.75" x14ac:dyDescent="0.2"/>
  <cols>
    <col min="1" max="1" width="7" style="1" customWidth="1"/>
    <col min="2" max="2" width="11.5703125" style="163" customWidth="1"/>
    <col min="3" max="3" width="15.7109375" style="1" customWidth="1"/>
    <col min="4" max="4" width="11.7109375" style="163" customWidth="1"/>
    <col min="5" max="5" width="17.28515625" style="163" customWidth="1"/>
    <col min="6" max="14" width="15.7109375" style="1" hidden="1" customWidth="1"/>
    <col min="15" max="17" width="16.85546875" style="1" hidden="1" customWidth="1"/>
    <col min="18" max="18" width="15.7109375" style="1" customWidth="1"/>
    <col min="19" max="19" width="16.85546875" style="1" customWidth="1"/>
    <col min="20" max="20" width="14" style="1" customWidth="1"/>
    <col min="21" max="21" width="15.140625" style="1" customWidth="1"/>
    <col min="22" max="22" width="16.85546875" style="1" customWidth="1"/>
    <col min="23" max="23" width="15.7109375" style="1" customWidth="1"/>
    <col min="24" max="24" width="39" style="1" customWidth="1"/>
    <col min="25" max="16384" width="9.140625" style="1"/>
  </cols>
  <sheetData>
    <row r="1" spans="1:24" ht="57" customHeight="1" x14ac:dyDescent="0.2">
      <c r="A1" s="188" t="s">
        <v>213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</row>
    <row r="2" spans="1:24" ht="80.099999999999994" customHeight="1" x14ac:dyDescent="0.2">
      <c r="A2" s="11" t="s">
        <v>110</v>
      </c>
      <c r="B2" s="2" t="s">
        <v>212</v>
      </c>
      <c r="C2" s="11" t="s">
        <v>211</v>
      </c>
      <c r="D2" s="11" t="s">
        <v>210</v>
      </c>
      <c r="E2" s="2" t="s">
        <v>209</v>
      </c>
      <c r="F2" s="2" t="s">
        <v>208</v>
      </c>
      <c r="G2" s="2" t="s">
        <v>207</v>
      </c>
      <c r="H2" s="187" t="s">
        <v>206</v>
      </c>
      <c r="I2" s="187" t="s">
        <v>205</v>
      </c>
      <c r="J2" s="187" t="s">
        <v>204</v>
      </c>
      <c r="K2" s="187" t="s">
        <v>203</v>
      </c>
      <c r="L2" s="187" t="s">
        <v>202</v>
      </c>
      <c r="M2" s="187" t="s">
        <v>201</v>
      </c>
      <c r="N2" s="187" t="s">
        <v>200</v>
      </c>
      <c r="O2" s="187" t="s">
        <v>199</v>
      </c>
      <c r="P2" s="187" t="s">
        <v>198</v>
      </c>
      <c r="Q2" s="187" t="s">
        <v>197</v>
      </c>
      <c r="R2" s="187" t="s">
        <v>196</v>
      </c>
      <c r="S2" s="187" t="s">
        <v>195</v>
      </c>
      <c r="T2" s="2" t="s">
        <v>194</v>
      </c>
      <c r="U2" s="2" t="s">
        <v>38</v>
      </c>
      <c r="V2" s="2" t="s">
        <v>115</v>
      </c>
      <c r="W2" s="2" t="s">
        <v>193</v>
      </c>
      <c r="X2" s="2" t="s">
        <v>192</v>
      </c>
    </row>
    <row r="3" spans="1:24" ht="20.100000000000001" customHeight="1" x14ac:dyDescent="0.2">
      <c r="A3" s="170">
        <v>1</v>
      </c>
      <c r="B3" s="186">
        <v>1</v>
      </c>
      <c r="C3" s="186">
        <v>1101</v>
      </c>
      <c r="D3" s="8" t="str">
        <f>VLOOKUP(C3,'[1]Sheet 1'!$B$4:$J$92,2,FALSE)</f>
        <v>1</v>
      </c>
      <c r="E3" s="185" t="str">
        <f>VLOOKUP(C3,'[1]Sheet 1'!$B$4:$J$92,3,FALSE)</f>
        <v>3 BED</v>
      </c>
      <c r="F3" s="115">
        <f>VLOOKUP(C3,'[1]Sheet 1'!$B$4:$J$92,4,FALSE)</f>
        <v>158.88999999999999</v>
      </c>
      <c r="G3" s="115">
        <f>F3*10.76391</f>
        <v>1710.2776598999997</v>
      </c>
      <c r="H3" s="180">
        <f>VLOOKUP(C3,'[1]Sheet 1'!$B$4:$J$92,6,FALSE)</f>
        <v>15.66</v>
      </c>
      <c r="I3" s="115">
        <f>H3*10.76391</f>
        <v>168.56283059999998</v>
      </c>
      <c r="J3" s="115">
        <v>0</v>
      </c>
      <c r="K3" s="115">
        <v>0</v>
      </c>
      <c r="L3" s="115">
        <v>0</v>
      </c>
      <c r="M3" s="115">
        <v>0</v>
      </c>
      <c r="N3" s="115">
        <v>0</v>
      </c>
      <c r="O3" s="115">
        <v>0</v>
      </c>
      <c r="P3" s="115">
        <f>VLOOKUP(C3,'[1]Sheet 1'!$B$4:$J$92,8,FALSE)</f>
        <v>174.54999999999998</v>
      </c>
      <c r="Q3" s="115">
        <f>P3*10.76391</f>
        <v>1878.8404904999998</v>
      </c>
      <c r="R3" s="177">
        <f>ROUND(Q3,0)</f>
        <v>1879</v>
      </c>
      <c r="S3" s="177">
        <f>R3</f>
        <v>1879</v>
      </c>
      <c r="T3" s="177">
        <v>1480</v>
      </c>
      <c r="U3" s="177">
        <f>S3*T3</f>
        <v>2780920</v>
      </c>
      <c r="V3" s="185">
        <v>1</v>
      </c>
      <c r="W3" s="166">
        <f>VLOOKUP(C3,'[2]Unit Details'!$B$4:$K$100,10,FALSE)</f>
        <v>2</v>
      </c>
      <c r="X3" s="166"/>
    </row>
    <row r="4" spans="1:24" ht="20.100000000000001" customHeight="1" x14ac:dyDescent="0.2">
      <c r="A4" s="170">
        <v>2</v>
      </c>
      <c r="B4" s="186">
        <v>1</v>
      </c>
      <c r="C4" s="186">
        <v>1104</v>
      </c>
      <c r="D4" s="8">
        <v>1</v>
      </c>
      <c r="E4" s="8" t="s">
        <v>183</v>
      </c>
      <c r="F4" s="115">
        <v>74.989999999999995</v>
      </c>
      <c r="G4" s="115">
        <v>807.19</v>
      </c>
      <c r="H4" s="180">
        <v>4.9400000000000004</v>
      </c>
      <c r="I4" s="115">
        <v>53.17</v>
      </c>
      <c r="J4" s="115">
        <v>79.930000000000007</v>
      </c>
      <c r="K4" s="115">
        <v>860.36</v>
      </c>
      <c r="L4" s="115">
        <v>860</v>
      </c>
      <c r="M4" s="115">
        <v>860</v>
      </c>
      <c r="N4" s="115">
        <v>1480</v>
      </c>
      <c r="O4" s="115">
        <v>1272800</v>
      </c>
      <c r="P4" s="115">
        <v>1</v>
      </c>
      <c r="Q4" s="115">
        <v>1</v>
      </c>
      <c r="R4" s="177">
        <v>860</v>
      </c>
      <c r="S4" s="177">
        <v>860</v>
      </c>
      <c r="T4" s="177">
        <v>1480</v>
      </c>
      <c r="U4" s="177">
        <v>1272800</v>
      </c>
      <c r="V4" s="185">
        <v>1</v>
      </c>
      <c r="W4" s="166">
        <v>1</v>
      </c>
    </row>
    <row r="5" spans="1:24" s="171" customFormat="1" ht="20.100000000000001" customHeight="1" x14ac:dyDescent="0.2">
      <c r="A5" s="176">
        <v>3</v>
      </c>
      <c r="B5" s="182">
        <v>1</v>
      </c>
      <c r="C5" s="182">
        <v>1105</v>
      </c>
      <c r="D5" s="181">
        <v>1</v>
      </c>
      <c r="E5" s="181" t="s">
        <v>183</v>
      </c>
      <c r="F5" s="115">
        <v>75.14</v>
      </c>
      <c r="G5" s="115">
        <v>808.8</v>
      </c>
      <c r="H5" s="180">
        <v>4.68</v>
      </c>
      <c r="I5" s="115">
        <v>50.38</v>
      </c>
      <c r="J5" s="115">
        <v>79.819999999999993</v>
      </c>
      <c r="K5" s="115">
        <v>859.18</v>
      </c>
      <c r="L5" s="115">
        <v>859</v>
      </c>
      <c r="M5" s="115">
        <v>859</v>
      </c>
      <c r="N5" s="115">
        <v>1480</v>
      </c>
      <c r="O5" s="115">
        <v>1271320</v>
      </c>
      <c r="P5" s="115">
        <v>1</v>
      </c>
      <c r="Q5" s="115">
        <v>1</v>
      </c>
      <c r="R5" s="179">
        <v>859</v>
      </c>
      <c r="S5" s="179">
        <v>859</v>
      </c>
      <c r="T5" s="179">
        <v>1480</v>
      </c>
      <c r="U5" s="179">
        <v>1271320</v>
      </c>
      <c r="V5" s="178">
        <v>1</v>
      </c>
      <c r="W5" s="172">
        <v>1</v>
      </c>
      <c r="X5" s="172"/>
    </row>
    <row r="6" spans="1:24" ht="20.100000000000001" customHeight="1" x14ac:dyDescent="0.2">
      <c r="A6" s="170">
        <v>4</v>
      </c>
      <c r="B6" s="170">
        <v>1</v>
      </c>
      <c r="C6" s="170">
        <v>1106</v>
      </c>
      <c r="D6" s="6" t="str">
        <f>VLOOKUP(C6,'[1]Sheet 1'!$B$4:$J$92,2,FALSE)</f>
        <v>1</v>
      </c>
      <c r="E6" s="8" t="s">
        <v>191</v>
      </c>
      <c r="F6" s="168">
        <f>VLOOKUP(C6,'[1]Sheet 1'!$B$4:$J$92,4,FALSE)</f>
        <v>74.69</v>
      </c>
      <c r="G6" s="168">
        <f>F6*10.76391</f>
        <v>803.95643789999997</v>
      </c>
      <c r="H6" s="169">
        <f>VLOOKUP(C6,'[1]Sheet 1'!$B$4:$J$92,6,FALSE)</f>
        <v>4.8099999999999996</v>
      </c>
      <c r="I6" s="168">
        <f>H6*10.76391</f>
        <v>51.774407099999991</v>
      </c>
      <c r="J6" s="168">
        <v>0</v>
      </c>
      <c r="K6" s="168">
        <v>0</v>
      </c>
      <c r="L6" s="168">
        <v>0</v>
      </c>
      <c r="M6" s="168">
        <v>0</v>
      </c>
      <c r="N6" s="168">
        <v>0</v>
      </c>
      <c r="O6" s="168">
        <v>0</v>
      </c>
      <c r="P6" s="168">
        <f>VLOOKUP(C6,'[1]Sheet 1'!$B$4:$J$92,8,FALSE)</f>
        <v>79.5</v>
      </c>
      <c r="Q6" s="168">
        <f>P6*10.76391</f>
        <v>855.73084499999993</v>
      </c>
      <c r="R6" s="167">
        <f>ROUND(Q6,0)</f>
        <v>856</v>
      </c>
      <c r="S6" s="167">
        <f>R6</f>
        <v>856</v>
      </c>
      <c r="T6" s="177">
        <v>1480</v>
      </c>
      <c r="U6" s="167">
        <f>S6*T6</f>
        <v>1266880</v>
      </c>
      <c r="V6" s="166">
        <v>1</v>
      </c>
      <c r="W6" s="166">
        <f>VLOOKUP(C6,'[2]Unit Details'!$B$4:$K$100,10,FALSE)</f>
        <v>1</v>
      </c>
      <c r="X6" s="166"/>
    </row>
    <row r="7" spans="1:24" ht="20.100000000000001" customHeight="1" x14ac:dyDescent="0.2">
      <c r="A7" s="170">
        <v>4</v>
      </c>
      <c r="B7" s="170">
        <v>1</v>
      </c>
      <c r="C7" s="170">
        <v>1107</v>
      </c>
      <c r="D7" s="6" t="str">
        <f>VLOOKUP(C7,'[1]Sheet 1'!$B$4:$J$92,2,FALSE)</f>
        <v>1</v>
      </c>
      <c r="E7" s="8" t="s">
        <v>183</v>
      </c>
      <c r="F7" s="168">
        <f>VLOOKUP(C7,'[1]Sheet 1'!$B$4:$J$92,4,FALSE)</f>
        <v>74.849999999999994</v>
      </c>
      <c r="G7" s="168">
        <f>F7*10.76391</f>
        <v>805.67866349999986</v>
      </c>
      <c r="H7" s="169">
        <f>VLOOKUP(C7,'[1]Sheet 1'!$B$4:$J$92,6,FALSE)</f>
        <v>4.8099999999999996</v>
      </c>
      <c r="I7" s="168">
        <f>H7*10.76391</f>
        <v>51.774407099999991</v>
      </c>
      <c r="J7" s="168">
        <v>0</v>
      </c>
      <c r="K7" s="168">
        <v>0</v>
      </c>
      <c r="L7" s="168">
        <v>0</v>
      </c>
      <c r="M7" s="168">
        <v>0</v>
      </c>
      <c r="N7" s="168">
        <v>0</v>
      </c>
      <c r="O7" s="168">
        <v>0</v>
      </c>
      <c r="P7" s="168">
        <f>VLOOKUP(C7,'[1]Sheet 1'!$B$4:$J$92,8,FALSE)</f>
        <v>79.66</v>
      </c>
      <c r="Q7" s="168">
        <f>P7*10.76391</f>
        <v>857.45307059999993</v>
      </c>
      <c r="R7" s="167">
        <f>ROUND(Q7,0)</f>
        <v>857</v>
      </c>
      <c r="S7" s="167">
        <f>R7</f>
        <v>857</v>
      </c>
      <c r="T7" s="177">
        <v>1480</v>
      </c>
      <c r="U7" s="167">
        <f>S7*T7</f>
        <v>1268360</v>
      </c>
      <c r="V7" s="166">
        <v>1</v>
      </c>
      <c r="W7" s="166">
        <f>VLOOKUP(C7,'[2]Unit Details'!$B$4:$K$100,10,FALSE)</f>
        <v>1</v>
      </c>
      <c r="X7" s="166"/>
    </row>
    <row r="8" spans="1:24" ht="20.100000000000001" hidden="1" customHeight="1" x14ac:dyDescent="0.2">
      <c r="A8" s="170">
        <v>6</v>
      </c>
      <c r="B8" s="176">
        <v>1</v>
      </c>
      <c r="C8" s="176">
        <v>1109</v>
      </c>
      <c r="D8" s="24" t="str">
        <f>VLOOKUP(C8,'[1]Sheet 1'!$B$4:$J$92,2,FALSE)</f>
        <v>1</v>
      </c>
      <c r="E8" s="172" t="str">
        <f>VLOOKUP(C8,'[1]Sheet 1'!$B$4:$J$92,3,FALSE)</f>
        <v>2 BED</v>
      </c>
      <c r="F8" s="174">
        <f>VLOOKUP(C8,'[1]Sheet 1'!$B$4:$J$92,4,FALSE)</f>
        <v>112.86</v>
      </c>
      <c r="G8" s="174">
        <f>F8*10.76391</f>
        <v>1214.8148825999999</v>
      </c>
      <c r="H8" s="175">
        <f>VLOOKUP(C8,'[1]Sheet 1'!$B$4:$J$92,6,FALSE)</f>
        <v>7.95</v>
      </c>
      <c r="I8" s="174">
        <f>H8*10.76391</f>
        <v>85.573084499999993</v>
      </c>
      <c r="J8" s="174">
        <v>0</v>
      </c>
      <c r="K8" s="174">
        <v>0</v>
      </c>
      <c r="L8" s="174">
        <v>0</v>
      </c>
      <c r="M8" s="174">
        <v>0</v>
      </c>
      <c r="N8" s="174">
        <v>0</v>
      </c>
      <c r="O8" s="174">
        <v>0</v>
      </c>
      <c r="P8" s="174">
        <f>VLOOKUP(C8,'[1]Sheet 1'!$B$4:$J$92,8,FALSE)</f>
        <v>120.81</v>
      </c>
      <c r="Q8" s="174">
        <f>P8*10.76391</f>
        <v>1300.3879671</v>
      </c>
      <c r="R8" s="173">
        <f>ROUND(Q8,0)</f>
        <v>1300</v>
      </c>
      <c r="S8" s="173">
        <f>R8</f>
        <v>1300</v>
      </c>
      <c r="T8" s="179">
        <v>1480</v>
      </c>
      <c r="U8" s="173">
        <f>S8*T8</f>
        <v>1924000</v>
      </c>
      <c r="V8" s="172">
        <v>1</v>
      </c>
      <c r="W8" s="172">
        <f>VLOOKUP(C8,'[2]Unit Details'!$B$4:$K$100,10,FALSE)</f>
        <v>1</v>
      </c>
      <c r="X8" s="172" t="s">
        <v>190</v>
      </c>
    </row>
    <row r="9" spans="1:24" s="171" customFormat="1" ht="20.100000000000001" hidden="1" customHeight="1" x14ac:dyDescent="0.2">
      <c r="A9" s="170">
        <v>7</v>
      </c>
      <c r="B9" s="176">
        <v>1</v>
      </c>
      <c r="C9" s="176">
        <v>1110</v>
      </c>
      <c r="D9" s="24" t="str">
        <f>VLOOKUP(C9,'[1]Sheet 1'!$B$4:$J$92,2,FALSE)</f>
        <v>1</v>
      </c>
      <c r="E9" s="172" t="str">
        <f>VLOOKUP(C9,'[1]Sheet 1'!$B$4:$J$92,3,FALSE)</f>
        <v>2 BED</v>
      </c>
      <c r="F9" s="174">
        <f>VLOOKUP(C9,'[1]Sheet 1'!$B$4:$J$92,4,FALSE)</f>
        <v>112.93</v>
      </c>
      <c r="G9" s="174">
        <f>F9*10.76391</f>
        <v>1215.5683563</v>
      </c>
      <c r="H9" s="175">
        <f>VLOOKUP(C9,'[1]Sheet 1'!$B$4:$J$92,6,FALSE)</f>
        <v>7.95</v>
      </c>
      <c r="I9" s="174">
        <f>H9*10.76391</f>
        <v>85.573084499999993</v>
      </c>
      <c r="J9" s="174">
        <v>0</v>
      </c>
      <c r="K9" s="174">
        <v>0</v>
      </c>
      <c r="L9" s="174">
        <v>0</v>
      </c>
      <c r="M9" s="174">
        <v>0</v>
      </c>
      <c r="N9" s="174">
        <v>0</v>
      </c>
      <c r="O9" s="174">
        <v>0</v>
      </c>
      <c r="P9" s="174">
        <f>VLOOKUP(C9,'[1]Sheet 1'!$B$4:$J$92,8,FALSE)</f>
        <v>120.88000000000001</v>
      </c>
      <c r="Q9" s="174">
        <f>P9*10.76391</f>
        <v>1301.1414408000001</v>
      </c>
      <c r="R9" s="173">
        <f>ROUND(Q9,0)</f>
        <v>1301</v>
      </c>
      <c r="S9" s="173">
        <f>R9</f>
        <v>1301</v>
      </c>
      <c r="T9" s="179">
        <v>1480</v>
      </c>
      <c r="U9" s="173">
        <f>S9*T9</f>
        <v>1925480</v>
      </c>
      <c r="V9" s="172">
        <v>1</v>
      </c>
      <c r="W9" s="172">
        <f>VLOOKUP(C9,'[2]Unit Details'!$B$4:$K$100,10,FALSE)</f>
        <v>1</v>
      </c>
      <c r="X9" s="172" t="s">
        <v>190</v>
      </c>
    </row>
    <row r="10" spans="1:24" ht="20.100000000000001" customHeight="1" x14ac:dyDescent="0.2">
      <c r="A10" s="170">
        <v>8</v>
      </c>
      <c r="B10" s="170">
        <v>1</v>
      </c>
      <c r="C10" s="170">
        <v>1111</v>
      </c>
      <c r="D10" s="6" t="str">
        <f>VLOOKUP(C10,'[1]Sheet 1'!$B$4:$J$92,2,FALSE)</f>
        <v>1</v>
      </c>
      <c r="E10" s="8" t="s">
        <v>183</v>
      </c>
      <c r="F10" s="168">
        <f>VLOOKUP(C10,'[1]Sheet 1'!$B$4:$J$92,4,FALSE)</f>
        <v>74.84</v>
      </c>
      <c r="G10" s="168">
        <f>F10*10.76391</f>
        <v>805.57102439999994</v>
      </c>
      <c r="H10" s="169">
        <f>VLOOKUP(C10,'[1]Sheet 1'!$B$4:$J$92,6,FALSE)</f>
        <v>4.8099999999999996</v>
      </c>
      <c r="I10" s="168">
        <f>H10*10.76391</f>
        <v>51.774407099999991</v>
      </c>
      <c r="J10" s="168">
        <v>0</v>
      </c>
      <c r="K10" s="168">
        <v>0</v>
      </c>
      <c r="L10" s="168">
        <v>0</v>
      </c>
      <c r="M10" s="168">
        <v>0</v>
      </c>
      <c r="N10" s="168">
        <v>0</v>
      </c>
      <c r="O10" s="168">
        <v>0</v>
      </c>
      <c r="P10" s="168">
        <f>VLOOKUP(C10,'[1]Sheet 1'!$B$4:$J$92,8,FALSE)</f>
        <v>79.650000000000006</v>
      </c>
      <c r="Q10" s="168">
        <f>P10*10.76391</f>
        <v>857.34543150000002</v>
      </c>
      <c r="R10" s="167">
        <f>ROUND(Q10,0)</f>
        <v>857</v>
      </c>
      <c r="S10" s="167">
        <f>R10</f>
        <v>857</v>
      </c>
      <c r="T10" s="177">
        <v>1480</v>
      </c>
      <c r="U10" s="167">
        <f>S10*T10</f>
        <v>1268360</v>
      </c>
      <c r="V10" s="166">
        <v>1</v>
      </c>
      <c r="W10" s="166">
        <f>VLOOKUP(C10,'[2]Unit Details'!$B$4:$K$100,10,FALSE)</f>
        <v>1</v>
      </c>
      <c r="X10" s="166"/>
    </row>
    <row r="11" spans="1:24" ht="20.100000000000001" customHeight="1" x14ac:dyDescent="0.2">
      <c r="A11" s="170">
        <v>9</v>
      </c>
      <c r="B11" s="170">
        <v>1</v>
      </c>
      <c r="C11" s="170">
        <v>1112</v>
      </c>
      <c r="D11" s="6" t="str">
        <f>VLOOKUP(C11,'[1]Sheet 1'!$B$4:$J$92,2,FALSE)</f>
        <v>1</v>
      </c>
      <c r="E11" s="8" t="s">
        <v>189</v>
      </c>
      <c r="F11" s="168">
        <f>VLOOKUP(C11,'[1]Sheet 1'!$B$4:$J$92,4,FALSE)</f>
        <v>74.459999999999994</v>
      </c>
      <c r="G11" s="168">
        <f>F11*10.76391</f>
        <v>801.48073859999988</v>
      </c>
      <c r="H11" s="169">
        <f>VLOOKUP(C11,'[1]Sheet 1'!$B$4:$J$92,6,FALSE)</f>
        <v>4.8099999999999996</v>
      </c>
      <c r="I11" s="168">
        <f>H11*10.76391</f>
        <v>51.774407099999991</v>
      </c>
      <c r="J11" s="168">
        <v>0</v>
      </c>
      <c r="K11" s="168">
        <v>0</v>
      </c>
      <c r="L11" s="168">
        <v>0</v>
      </c>
      <c r="M11" s="168">
        <v>0</v>
      </c>
      <c r="N11" s="168">
        <v>0</v>
      </c>
      <c r="O11" s="168">
        <v>0</v>
      </c>
      <c r="P11" s="168">
        <f>VLOOKUP(C11,'[1]Sheet 1'!$B$4:$J$92,8,FALSE)</f>
        <v>79.27</v>
      </c>
      <c r="Q11" s="168">
        <f>P11*10.76391</f>
        <v>853.25514569999984</v>
      </c>
      <c r="R11" s="167">
        <f>ROUND(Q11,0)</f>
        <v>853</v>
      </c>
      <c r="S11" s="167">
        <f>R11</f>
        <v>853</v>
      </c>
      <c r="T11" s="177">
        <v>1480</v>
      </c>
      <c r="U11" s="167">
        <f>S11*T11</f>
        <v>1262440</v>
      </c>
      <c r="V11" s="166">
        <v>1</v>
      </c>
      <c r="W11" s="166">
        <f>VLOOKUP(C11,'[2]Unit Details'!$B$4:$K$100,10,FALSE)</f>
        <v>1</v>
      </c>
      <c r="X11" s="166"/>
    </row>
    <row r="12" spans="1:24" ht="20.100000000000001" customHeight="1" x14ac:dyDescent="0.2">
      <c r="A12" s="170">
        <v>10</v>
      </c>
      <c r="B12" s="170">
        <v>1</v>
      </c>
      <c r="C12" s="170">
        <v>1201</v>
      </c>
      <c r="D12" s="6" t="str">
        <f>VLOOKUP(C12,'[1]Sheet 1'!$B$4:$J$92,2,FALSE)</f>
        <v>2</v>
      </c>
      <c r="E12" s="166" t="str">
        <f>VLOOKUP(C12,'[1]Sheet 1'!$B$4:$J$92,3,FALSE)</f>
        <v>3 BED</v>
      </c>
      <c r="F12" s="168">
        <f>VLOOKUP(C12,'[1]Sheet 1'!$B$4:$J$92,4,FALSE)</f>
        <v>158.88</v>
      </c>
      <c r="G12" s="168">
        <f>F12*10.76391</f>
        <v>1710.1700207999997</v>
      </c>
      <c r="H12" s="169">
        <f>VLOOKUP(C12,'[1]Sheet 1'!$B$4:$J$92,6,FALSE)</f>
        <v>15.73</v>
      </c>
      <c r="I12" s="168">
        <f>H12*10.76391</f>
        <v>169.31630429999998</v>
      </c>
      <c r="J12" s="168">
        <v>0</v>
      </c>
      <c r="K12" s="168">
        <v>0</v>
      </c>
      <c r="L12" s="168">
        <v>0</v>
      </c>
      <c r="M12" s="168">
        <v>0</v>
      </c>
      <c r="N12" s="168">
        <v>0</v>
      </c>
      <c r="O12" s="168">
        <v>0</v>
      </c>
      <c r="P12" s="168">
        <f>VLOOKUP(C12,'[1]Sheet 1'!$B$4:$J$92,8,FALSE)</f>
        <v>174.60999999999999</v>
      </c>
      <c r="Q12" s="168">
        <f>P12*10.76391</f>
        <v>1879.4863250999997</v>
      </c>
      <c r="R12" s="167">
        <f>ROUND(Q12,0)</f>
        <v>1879</v>
      </c>
      <c r="S12" s="167">
        <f>R12</f>
        <v>1879</v>
      </c>
      <c r="T12" s="177">
        <v>1480</v>
      </c>
      <c r="U12" s="167">
        <f>S12*T12</f>
        <v>2780920</v>
      </c>
      <c r="V12" s="166">
        <v>1</v>
      </c>
      <c r="W12" s="166">
        <f>VLOOKUP(C12,'[2]Unit Details'!$B$4:$K$100,10,FALSE)</f>
        <v>2</v>
      </c>
      <c r="X12" s="166"/>
    </row>
    <row r="13" spans="1:24" s="171" customFormat="1" ht="20.100000000000001" customHeight="1" x14ac:dyDescent="0.2">
      <c r="A13" s="176">
        <v>11</v>
      </c>
      <c r="B13" s="176">
        <v>1</v>
      </c>
      <c r="C13" s="176">
        <v>1204</v>
      </c>
      <c r="D13" s="24">
        <v>2</v>
      </c>
      <c r="E13" s="181" t="s">
        <v>183</v>
      </c>
      <c r="F13" s="168"/>
      <c r="G13" s="168"/>
      <c r="H13" s="169"/>
      <c r="I13" s="168"/>
      <c r="J13" s="168"/>
      <c r="K13" s="168"/>
      <c r="L13" s="168"/>
      <c r="M13" s="168"/>
      <c r="N13" s="168"/>
      <c r="O13" s="168"/>
      <c r="P13" s="168"/>
      <c r="Q13" s="168"/>
      <c r="R13" s="173">
        <v>858</v>
      </c>
      <c r="S13" s="173">
        <v>858</v>
      </c>
      <c r="T13" s="179">
        <v>1480</v>
      </c>
      <c r="U13" s="173">
        <v>1269840</v>
      </c>
      <c r="V13" s="172">
        <v>1</v>
      </c>
      <c r="W13" s="172">
        <v>1</v>
      </c>
      <c r="X13" s="172"/>
    </row>
    <row r="14" spans="1:24" s="171" customFormat="1" ht="20.100000000000001" hidden="1" customHeight="1" x14ac:dyDescent="0.2">
      <c r="A14" s="176">
        <v>12</v>
      </c>
      <c r="B14" s="176">
        <v>1</v>
      </c>
      <c r="C14" s="176">
        <v>1205</v>
      </c>
      <c r="D14" s="24">
        <v>2</v>
      </c>
      <c r="E14" s="181" t="s">
        <v>183</v>
      </c>
      <c r="F14" s="168"/>
      <c r="G14" s="168"/>
      <c r="H14" s="169"/>
      <c r="I14" s="168"/>
      <c r="J14" s="168"/>
      <c r="K14" s="168"/>
      <c r="L14" s="168"/>
      <c r="M14" s="168"/>
      <c r="N14" s="168"/>
      <c r="O14" s="168"/>
      <c r="P14" s="168"/>
      <c r="Q14" s="168"/>
      <c r="R14" s="173">
        <v>858</v>
      </c>
      <c r="S14" s="173">
        <v>858</v>
      </c>
      <c r="T14" s="177">
        <v>1480</v>
      </c>
      <c r="U14" s="167">
        <v>1269840</v>
      </c>
      <c r="V14" s="172">
        <v>1</v>
      </c>
      <c r="W14" s="172">
        <v>1</v>
      </c>
      <c r="X14" s="172" t="s">
        <v>188</v>
      </c>
    </row>
    <row r="15" spans="1:24" ht="20.100000000000001" customHeight="1" x14ac:dyDescent="0.2">
      <c r="A15" s="170">
        <v>13</v>
      </c>
      <c r="B15" s="170">
        <v>1</v>
      </c>
      <c r="C15" s="170">
        <v>1209</v>
      </c>
      <c r="D15" s="6" t="str">
        <f>VLOOKUP(C15,'[1]Sheet 1'!$B$4:$J$92,2,FALSE)</f>
        <v>2</v>
      </c>
      <c r="E15" s="8" t="s">
        <v>187</v>
      </c>
      <c r="F15" s="168">
        <f>VLOOKUP(C15,'[1]Sheet 1'!$B$4:$J$92,4,FALSE)</f>
        <v>74.650000000000006</v>
      </c>
      <c r="G15" s="168">
        <f>F15*10.76391</f>
        <v>803.52588149999997</v>
      </c>
      <c r="H15" s="169">
        <f>VLOOKUP(C15,'[1]Sheet 1'!$B$4:$J$92,6,FALSE)</f>
        <v>4.72</v>
      </c>
      <c r="I15" s="168">
        <f>H15*10.76391</f>
        <v>50.805655199999997</v>
      </c>
      <c r="J15" s="168">
        <v>0</v>
      </c>
      <c r="K15" s="168">
        <v>0</v>
      </c>
      <c r="L15" s="168">
        <v>0</v>
      </c>
      <c r="M15" s="168">
        <v>0</v>
      </c>
      <c r="N15" s="168">
        <v>0</v>
      </c>
      <c r="O15" s="168">
        <v>0</v>
      </c>
      <c r="P15" s="168">
        <f>VLOOKUP(C15,'[1]Sheet 1'!$B$4:$J$92,8,FALSE)</f>
        <v>79.37</v>
      </c>
      <c r="Q15" s="168">
        <f>P15*10.76391</f>
        <v>854.33153670000002</v>
      </c>
      <c r="R15" s="167">
        <f>ROUND(Q15,0)</f>
        <v>854</v>
      </c>
      <c r="S15" s="167">
        <f>R15</f>
        <v>854</v>
      </c>
      <c r="T15" s="177">
        <v>1480</v>
      </c>
      <c r="U15" s="167">
        <f>S15*T15</f>
        <v>1263920</v>
      </c>
      <c r="V15" s="166">
        <v>1</v>
      </c>
      <c r="W15" s="166">
        <f>VLOOKUP(C15,'[2]Unit Details'!$B$4:$K$100,10,FALSE)</f>
        <v>1</v>
      </c>
      <c r="X15" s="166"/>
    </row>
    <row r="16" spans="1:24" s="171" customFormat="1" ht="20.100000000000001" customHeight="1" x14ac:dyDescent="0.2">
      <c r="A16" s="170">
        <v>17</v>
      </c>
      <c r="B16" s="170">
        <v>1</v>
      </c>
      <c r="C16" s="170">
        <v>1301</v>
      </c>
      <c r="D16" s="6">
        <v>3</v>
      </c>
      <c r="E16" s="166" t="s">
        <v>184</v>
      </c>
      <c r="F16" s="168"/>
      <c r="G16" s="168"/>
      <c r="H16" s="169"/>
      <c r="I16" s="168"/>
      <c r="J16" s="168"/>
      <c r="K16" s="168"/>
      <c r="L16" s="168"/>
      <c r="M16" s="168"/>
      <c r="N16" s="168"/>
      <c r="O16" s="168"/>
      <c r="P16" s="168"/>
      <c r="Q16" s="168"/>
      <c r="R16" s="167">
        <v>1879</v>
      </c>
      <c r="S16" s="167">
        <v>1879</v>
      </c>
      <c r="T16" s="177">
        <v>1480</v>
      </c>
      <c r="U16" s="167">
        <v>2780920</v>
      </c>
      <c r="V16" s="166">
        <v>1</v>
      </c>
      <c r="W16" s="166">
        <v>2</v>
      </c>
      <c r="X16" s="172"/>
    </row>
    <row r="17" spans="1:24" s="171" customFormat="1" ht="20.100000000000001" hidden="1" customHeight="1" x14ac:dyDescent="0.2">
      <c r="A17" s="176">
        <v>18</v>
      </c>
      <c r="B17" s="176">
        <v>1</v>
      </c>
      <c r="C17" s="176">
        <v>1304</v>
      </c>
      <c r="D17" s="24">
        <v>3</v>
      </c>
      <c r="E17" s="181" t="s">
        <v>183</v>
      </c>
      <c r="F17" s="174"/>
      <c r="G17" s="174"/>
      <c r="H17" s="175"/>
      <c r="I17" s="174"/>
      <c r="J17" s="174"/>
      <c r="K17" s="174"/>
      <c r="L17" s="174"/>
      <c r="M17" s="174"/>
      <c r="N17" s="174"/>
      <c r="O17" s="174"/>
      <c r="P17" s="174"/>
      <c r="Q17" s="174"/>
      <c r="R17" s="173">
        <v>858</v>
      </c>
      <c r="S17" s="173">
        <v>858</v>
      </c>
      <c r="T17" s="179">
        <v>1480</v>
      </c>
      <c r="U17" s="173">
        <v>1269840</v>
      </c>
      <c r="V17" s="172">
        <v>1</v>
      </c>
      <c r="W17" s="172">
        <v>1</v>
      </c>
      <c r="X17" s="172" t="s">
        <v>186</v>
      </c>
    </row>
    <row r="18" spans="1:24" s="171" customFormat="1" ht="20.100000000000001" customHeight="1" x14ac:dyDescent="0.2">
      <c r="A18" s="170">
        <v>20</v>
      </c>
      <c r="B18" s="182">
        <v>1</v>
      </c>
      <c r="C18" s="182">
        <v>1312</v>
      </c>
      <c r="D18" s="181">
        <v>3</v>
      </c>
      <c r="E18" s="8" t="s">
        <v>183</v>
      </c>
      <c r="F18" s="183"/>
      <c r="G18" s="183"/>
      <c r="H18" s="184"/>
      <c r="I18" s="183"/>
      <c r="J18" s="183"/>
      <c r="K18" s="183"/>
      <c r="L18" s="183"/>
      <c r="M18" s="183"/>
      <c r="N18" s="183"/>
      <c r="O18" s="183"/>
      <c r="P18" s="183"/>
      <c r="Q18" s="183"/>
      <c r="R18" s="179">
        <v>858</v>
      </c>
      <c r="S18" s="179">
        <v>858</v>
      </c>
      <c r="T18" s="179">
        <v>1480</v>
      </c>
      <c r="U18" s="179">
        <v>1269840</v>
      </c>
      <c r="V18" s="178">
        <v>1</v>
      </c>
      <c r="W18" s="172">
        <v>1</v>
      </c>
      <c r="X18" s="172"/>
    </row>
    <row r="19" spans="1:24" s="171" customFormat="1" ht="20.100000000000001" hidden="1" customHeight="1" x14ac:dyDescent="0.2">
      <c r="A19" s="176">
        <v>21</v>
      </c>
      <c r="B19" s="182">
        <v>1</v>
      </c>
      <c r="C19" s="182">
        <v>1313</v>
      </c>
      <c r="D19" s="181">
        <v>3</v>
      </c>
      <c r="E19" s="181" t="s">
        <v>183</v>
      </c>
      <c r="F19" s="183"/>
      <c r="G19" s="183"/>
      <c r="H19" s="184"/>
      <c r="I19" s="183"/>
      <c r="J19" s="183"/>
      <c r="K19" s="183"/>
      <c r="L19" s="183"/>
      <c r="M19" s="183"/>
      <c r="N19" s="183"/>
      <c r="O19" s="183"/>
      <c r="P19" s="183"/>
      <c r="Q19" s="183"/>
      <c r="R19" s="179">
        <v>854</v>
      </c>
      <c r="S19" s="179">
        <v>854</v>
      </c>
      <c r="T19" s="179">
        <v>1480</v>
      </c>
      <c r="U19" s="179">
        <v>1263920</v>
      </c>
      <c r="V19" s="178">
        <v>1</v>
      </c>
      <c r="W19" s="172">
        <v>1</v>
      </c>
      <c r="X19" s="172" t="s">
        <v>182</v>
      </c>
    </row>
    <row r="20" spans="1:24" s="171" customFormat="1" ht="20.100000000000001" hidden="1" customHeight="1" x14ac:dyDescent="0.2">
      <c r="A20" s="170">
        <v>22</v>
      </c>
      <c r="B20" s="170">
        <v>1</v>
      </c>
      <c r="C20" s="170">
        <v>1402</v>
      </c>
      <c r="D20" s="6">
        <v>4</v>
      </c>
      <c r="E20" s="8" t="s">
        <v>183</v>
      </c>
      <c r="F20" s="168"/>
      <c r="G20" s="168"/>
      <c r="H20" s="169"/>
      <c r="I20" s="168"/>
      <c r="J20" s="168"/>
      <c r="K20" s="168"/>
      <c r="L20" s="168"/>
      <c r="M20" s="168"/>
      <c r="N20" s="168"/>
      <c r="O20" s="168"/>
      <c r="P20" s="168"/>
      <c r="Q20" s="168"/>
      <c r="R20" s="167">
        <v>859</v>
      </c>
      <c r="S20" s="167">
        <v>859</v>
      </c>
      <c r="T20" s="177">
        <v>1480</v>
      </c>
      <c r="U20" s="167">
        <v>1271320</v>
      </c>
      <c r="V20" s="166">
        <v>1</v>
      </c>
      <c r="W20" s="166">
        <v>1</v>
      </c>
      <c r="X20" s="166" t="s">
        <v>182</v>
      </c>
    </row>
    <row r="21" spans="1:24" s="171" customFormat="1" ht="20.100000000000001" hidden="1" customHeight="1" x14ac:dyDescent="0.2">
      <c r="A21" s="176">
        <v>24</v>
      </c>
      <c r="B21" s="182">
        <v>1</v>
      </c>
      <c r="C21" s="182">
        <v>1408</v>
      </c>
      <c r="D21" s="181" t="str">
        <f>VLOOKUP(C21,'[1]Sheet 1'!$B$4:$J$92,2,FALSE)</f>
        <v>4</v>
      </c>
      <c r="E21" s="181" t="s">
        <v>183</v>
      </c>
      <c r="F21" s="115">
        <f>VLOOKUP(C21,'[1]Sheet 1'!$B$4:$J$92,4,FALSE)</f>
        <v>74.989999999999995</v>
      </c>
      <c r="G21" s="115">
        <f>F21*10.76391</f>
        <v>807.18561089999992</v>
      </c>
      <c r="H21" s="180">
        <f>VLOOKUP(C21,'[1]Sheet 1'!$B$4:$J$92,6,FALSE)</f>
        <v>4.7300000000000004</v>
      </c>
      <c r="I21" s="115">
        <f>H21*10.76391</f>
        <v>50.913294300000004</v>
      </c>
      <c r="J21" s="115">
        <v>0</v>
      </c>
      <c r="K21" s="115">
        <v>0</v>
      </c>
      <c r="L21" s="115">
        <v>0</v>
      </c>
      <c r="M21" s="115">
        <v>0</v>
      </c>
      <c r="N21" s="115">
        <v>0</v>
      </c>
      <c r="O21" s="115">
        <v>0</v>
      </c>
      <c r="P21" s="115">
        <f>VLOOKUP(C21,'[1]Sheet 1'!$B$4:$J$92,8,FALSE)</f>
        <v>79.72</v>
      </c>
      <c r="Q21" s="115">
        <f>P21*10.76391</f>
        <v>858.09890519999988</v>
      </c>
      <c r="R21" s="179">
        <f>ROUND(Q21,0)</f>
        <v>858</v>
      </c>
      <c r="S21" s="179">
        <f>R21</f>
        <v>858</v>
      </c>
      <c r="T21" s="179">
        <v>1480</v>
      </c>
      <c r="U21" s="179">
        <f>S21*T21</f>
        <v>1269840</v>
      </c>
      <c r="V21" s="178">
        <v>1</v>
      </c>
      <c r="W21" s="172">
        <f>VLOOKUP(C21,'[2]Unit Details'!$B$4:$K$100,10,FALSE)</f>
        <v>1</v>
      </c>
      <c r="X21" s="172" t="s">
        <v>185</v>
      </c>
    </row>
    <row r="22" spans="1:24" ht="20.100000000000001" hidden="1" customHeight="1" x14ac:dyDescent="0.2">
      <c r="A22" s="170">
        <v>25</v>
      </c>
      <c r="B22" s="170">
        <v>1</v>
      </c>
      <c r="C22" s="170">
        <v>1501</v>
      </c>
      <c r="D22" s="6">
        <v>5</v>
      </c>
      <c r="E22" s="166" t="s">
        <v>184</v>
      </c>
      <c r="F22" s="168"/>
      <c r="G22" s="168"/>
      <c r="H22" s="169"/>
      <c r="I22" s="168"/>
      <c r="J22" s="168"/>
      <c r="K22" s="168"/>
      <c r="L22" s="168"/>
      <c r="M22" s="168"/>
      <c r="N22" s="168"/>
      <c r="O22" s="168"/>
      <c r="P22" s="168"/>
      <c r="Q22" s="168"/>
      <c r="R22" s="167">
        <v>1880</v>
      </c>
      <c r="S22" s="167">
        <v>1880</v>
      </c>
      <c r="T22" s="177">
        <v>1480</v>
      </c>
      <c r="U22" s="167">
        <v>2782400</v>
      </c>
      <c r="V22" s="166">
        <v>1</v>
      </c>
      <c r="W22" s="166">
        <v>2</v>
      </c>
      <c r="X22" s="166" t="s">
        <v>182</v>
      </c>
    </row>
    <row r="23" spans="1:24" ht="20.100000000000001" customHeight="1" x14ac:dyDescent="0.2">
      <c r="A23" s="170">
        <v>26</v>
      </c>
      <c r="B23" s="170">
        <v>1</v>
      </c>
      <c r="C23" s="170">
        <v>1602</v>
      </c>
      <c r="D23" s="6">
        <v>6</v>
      </c>
      <c r="E23" s="8" t="s">
        <v>183</v>
      </c>
      <c r="F23" s="168"/>
      <c r="G23" s="168"/>
      <c r="H23" s="169"/>
      <c r="I23" s="168"/>
      <c r="J23" s="168"/>
      <c r="K23" s="168"/>
      <c r="L23" s="168"/>
      <c r="M23" s="168"/>
      <c r="N23" s="168"/>
      <c r="O23" s="168"/>
      <c r="P23" s="168"/>
      <c r="Q23" s="168"/>
      <c r="R23" s="167">
        <v>859</v>
      </c>
      <c r="S23" s="167">
        <v>859</v>
      </c>
      <c r="T23" s="167">
        <v>1505</v>
      </c>
      <c r="U23" s="167">
        <v>1292795</v>
      </c>
      <c r="V23" s="166">
        <v>1</v>
      </c>
      <c r="W23" s="166">
        <v>1</v>
      </c>
      <c r="X23" s="166"/>
    </row>
    <row r="24" spans="1:24" ht="20.100000000000001" customHeight="1" x14ac:dyDescent="0.2">
      <c r="A24" s="170">
        <v>27</v>
      </c>
      <c r="B24" s="170">
        <v>1</v>
      </c>
      <c r="C24" s="170">
        <v>1604</v>
      </c>
      <c r="D24" s="6">
        <v>6</v>
      </c>
      <c r="E24" s="8" t="s">
        <v>183</v>
      </c>
      <c r="F24" s="168"/>
      <c r="G24" s="168"/>
      <c r="H24" s="169"/>
      <c r="I24" s="168"/>
      <c r="J24" s="168"/>
      <c r="K24" s="168"/>
      <c r="L24" s="168"/>
      <c r="M24" s="168"/>
      <c r="N24" s="168"/>
      <c r="O24" s="168"/>
      <c r="P24" s="168"/>
      <c r="Q24" s="168"/>
      <c r="R24" s="167">
        <v>858</v>
      </c>
      <c r="S24" s="167">
        <v>858</v>
      </c>
      <c r="T24" s="167">
        <v>1505</v>
      </c>
      <c r="U24" s="167">
        <v>1291290</v>
      </c>
      <c r="V24" s="166">
        <v>1</v>
      </c>
      <c r="W24" s="166">
        <v>1</v>
      </c>
      <c r="X24" s="166"/>
    </row>
    <row r="25" spans="1:24" s="171" customFormat="1" ht="20.100000000000001" customHeight="1" x14ac:dyDescent="0.2">
      <c r="A25" s="170">
        <v>28</v>
      </c>
      <c r="B25" s="170">
        <v>1</v>
      </c>
      <c r="C25" s="170">
        <v>1605</v>
      </c>
      <c r="D25" s="6">
        <v>6</v>
      </c>
      <c r="E25" s="8" t="s">
        <v>183</v>
      </c>
      <c r="F25" s="168"/>
      <c r="G25" s="168"/>
      <c r="H25" s="169"/>
      <c r="I25" s="168"/>
      <c r="J25" s="168"/>
      <c r="K25" s="168"/>
      <c r="L25" s="168"/>
      <c r="M25" s="168"/>
      <c r="N25" s="168"/>
      <c r="O25" s="168"/>
      <c r="P25" s="168"/>
      <c r="Q25" s="168"/>
      <c r="R25" s="167">
        <v>858</v>
      </c>
      <c r="S25" s="167">
        <v>858</v>
      </c>
      <c r="T25" s="167">
        <v>1505</v>
      </c>
      <c r="U25" s="167">
        <v>1291290</v>
      </c>
      <c r="V25" s="166">
        <v>1</v>
      </c>
      <c r="W25" s="166">
        <v>1</v>
      </c>
      <c r="X25" s="166"/>
    </row>
    <row r="26" spans="1:24" s="171" customFormat="1" ht="20.100000000000001" hidden="1" customHeight="1" x14ac:dyDescent="0.2">
      <c r="A26" s="176">
        <v>29</v>
      </c>
      <c r="B26" s="176">
        <v>1</v>
      </c>
      <c r="C26" s="176">
        <v>1701</v>
      </c>
      <c r="D26" s="24" t="str">
        <f>VLOOKUP(C26,'[1]Sheet 1'!$B$4:$J$92,2,FALSE)</f>
        <v>7</v>
      </c>
      <c r="E26" s="172" t="str">
        <f>VLOOKUP(C26,'[1]Sheet 1'!$B$4:$J$92,3,FALSE)</f>
        <v>4 BED DUPLEX</v>
      </c>
      <c r="F26" s="174">
        <f>VLOOKUP(C26,'[1]Sheet 1'!$B$4:$J$92,4,FALSE)</f>
        <v>252.27</v>
      </c>
      <c r="G26" s="174">
        <f>F26*10.76391</f>
        <v>2715.4115757</v>
      </c>
      <c r="H26" s="175">
        <f>VLOOKUP(C26,'[1]Sheet 1'!$B$4:$J$92,6,FALSE)</f>
        <v>106.74</v>
      </c>
      <c r="I26" s="174">
        <f>H26*10.76391</f>
        <v>1148.9397534</v>
      </c>
      <c r="J26" s="174">
        <v>0</v>
      </c>
      <c r="K26" s="174">
        <v>0</v>
      </c>
      <c r="L26" s="174">
        <v>0</v>
      </c>
      <c r="M26" s="174">
        <v>0</v>
      </c>
      <c r="N26" s="174">
        <v>0</v>
      </c>
      <c r="O26" s="174">
        <v>0</v>
      </c>
      <c r="P26" s="174">
        <f>VLOOKUP(C26,'[1]Sheet 1'!$B$4:$J$92,8,FALSE)</f>
        <v>359.01</v>
      </c>
      <c r="Q26" s="174">
        <f>P26*10.76391</f>
        <v>3864.3513290999995</v>
      </c>
      <c r="R26" s="173">
        <f>ROUND(Q26,0)</f>
        <v>3864</v>
      </c>
      <c r="S26" s="173">
        <f>ROUND(SUM(G26+I26/2),0)</f>
        <v>3290</v>
      </c>
      <c r="T26" s="173">
        <f>1480+50</f>
        <v>1530</v>
      </c>
      <c r="U26" s="173">
        <f>S26*T26</f>
        <v>5033700</v>
      </c>
      <c r="V26" s="172">
        <v>1</v>
      </c>
      <c r="W26" s="172">
        <f>VLOOKUP(C26,'[2]Unit Details'!$B$4:$K$100,10,FALSE)</f>
        <v>2</v>
      </c>
      <c r="X26" s="172" t="s">
        <v>182</v>
      </c>
    </row>
    <row r="27" spans="1:24" s="171" customFormat="1" ht="20.100000000000001" customHeight="1" x14ac:dyDescent="0.2">
      <c r="A27" s="170">
        <v>30</v>
      </c>
      <c r="B27" s="170">
        <v>1</v>
      </c>
      <c r="C27" s="170">
        <v>1702</v>
      </c>
      <c r="D27" s="6" t="str">
        <f>VLOOKUP(C27,'[1]Sheet 1'!$B$4:$J$92,2,FALSE)</f>
        <v>7</v>
      </c>
      <c r="E27" s="166" t="str">
        <f>VLOOKUP(C27,'[1]Sheet 1'!$B$4:$J$92,3,FALSE)</f>
        <v>4 BED DUPLEX</v>
      </c>
      <c r="F27" s="168">
        <f>VLOOKUP(C27,'[1]Sheet 1'!$B$4:$J$92,4,FALSE)</f>
        <v>297.18</v>
      </c>
      <c r="G27" s="168">
        <f>F27*10.76391</f>
        <v>3198.8187737999997</v>
      </c>
      <c r="H27" s="169">
        <f>VLOOKUP(C27,'[1]Sheet 1'!$B$4:$J$92,6,FALSE)</f>
        <v>47.63</v>
      </c>
      <c r="I27" s="168">
        <f>H27*10.76391</f>
        <v>512.68503329999999</v>
      </c>
      <c r="J27" s="168">
        <v>0</v>
      </c>
      <c r="K27" s="168">
        <v>0</v>
      </c>
      <c r="L27" s="168">
        <v>0</v>
      </c>
      <c r="M27" s="168">
        <v>0</v>
      </c>
      <c r="N27" s="168">
        <v>0</v>
      </c>
      <c r="O27" s="168">
        <v>0</v>
      </c>
      <c r="P27" s="168">
        <f>VLOOKUP(C27,'[1]Sheet 1'!$B$4:$J$92,8,FALSE)</f>
        <v>344.81</v>
      </c>
      <c r="Q27" s="168">
        <f>P27*10.76391</f>
        <v>3711.5038070999999</v>
      </c>
      <c r="R27" s="167">
        <f>ROUND(Q27,0)</f>
        <v>3712</v>
      </c>
      <c r="S27" s="167">
        <f>ROUND(SUM(G27+I27/2),0)</f>
        <v>3455</v>
      </c>
      <c r="T27" s="167">
        <f>1480+50</f>
        <v>1530</v>
      </c>
      <c r="U27" s="167">
        <f>S27*T27</f>
        <v>5286150</v>
      </c>
      <c r="V27" s="166">
        <v>1</v>
      </c>
      <c r="W27" s="166">
        <f>VLOOKUP(C27,'[2]Unit Details'!$B$4:$K$100,10,FALSE)</f>
        <v>2</v>
      </c>
      <c r="X27" s="166"/>
    </row>
    <row r="28" spans="1:24" ht="20.100000000000001" customHeight="1" x14ac:dyDescent="0.2">
      <c r="A28" s="170">
        <v>31</v>
      </c>
      <c r="B28" s="170">
        <v>1</v>
      </c>
      <c r="C28" s="170">
        <v>1703</v>
      </c>
      <c r="D28" s="6" t="str">
        <f>VLOOKUP(C28,'[1]Sheet 1'!$B$4:$J$92,2,FALSE)</f>
        <v>7</v>
      </c>
      <c r="E28" s="166" t="str">
        <f>VLOOKUP(C28,'[1]Sheet 1'!$B$4:$J$92,3,FALSE)</f>
        <v>4 BED DUPLEX</v>
      </c>
      <c r="F28" s="168">
        <f>VLOOKUP(C28,'[1]Sheet 1'!$B$4:$J$92,4,FALSE)</f>
        <v>289.57</v>
      </c>
      <c r="G28" s="168">
        <f>F28*10.76391</f>
        <v>3116.9054186999997</v>
      </c>
      <c r="H28" s="169">
        <f>VLOOKUP(C28,'[1]Sheet 1'!$B$4:$J$92,6,FALSE)</f>
        <v>97.21</v>
      </c>
      <c r="I28" s="168">
        <f>H28*10.76391</f>
        <v>1046.3596911</v>
      </c>
      <c r="J28" s="168">
        <v>0</v>
      </c>
      <c r="K28" s="168">
        <v>0</v>
      </c>
      <c r="L28" s="168">
        <v>0</v>
      </c>
      <c r="M28" s="168">
        <v>0</v>
      </c>
      <c r="N28" s="168">
        <v>0</v>
      </c>
      <c r="O28" s="168">
        <v>0</v>
      </c>
      <c r="P28" s="168">
        <f>VLOOKUP(C28,'[1]Sheet 1'!$B$4:$J$92,8,FALSE)</f>
        <v>386.78</v>
      </c>
      <c r="Q28" s="168">
        <f>P28*10.76391</f>
        <v>4163.2651097999997</v>
      </c>
      <c r="R28" s="167">
        <f>ROUND(Q28,0)</f>
        <v>4163</v>
      </c>
      <c r="S28" s="167">
        <f>ROUND(SUM(G28+I28/2),0)</f>
        <v>3640</v>
      </c>
      <c r="T28" s="167">
        <f>1480+50</f>
        <v>1530</v>
      </c>
      <c r="U28" s="167">
        <f>S28*T28</f>
        <v>5569200</v>
      </c>
      <c r="V28" s="166">
        <v>1</v>
      </c>
      <c r="W28" s="166">
        <f>VLOOKUP(C28,'[2]Unit Details'!$B$4:$K$100,10,FALSE)</f>
        <v>2</v>
      </c>
      <c r="X28" s="166"/>
    </row>
    <row r="29" spans="1:24" ht="20.100000000000001" customHeight="1" x14ac:dyDescent="0.2">
      <c r="A29" s="170">
        <v>32</v>
      </c>
      <c r="B29" s="170">
        <v>1</v>
      </c>
      <c r="C29" s="170">
        <v>1706</v>
      </c>
      <c r="D29" s="6" t="str">
        <f>VLOOKUP(C29,'[1]Sheet 1'!$B$4:$J$92,2,FALSE)</f>
        <v>7</v>
      </c>
      <c r="E29" s="166" t="str">
        <f>VLOOKUP(C29,'[1]Sheet 1'!$B$4:$J$92,3,FALSE)</f>
        <v>2 BED DUPLEX</v>
      </c>
      <c r="F29" s="168">
        <f>VLOOKUP(C29,'[1]Sheet 1'!$B$4:$J$92,4,FALSE)</f>
        <v>201.25</v>
      </c>
      <c r="G29" s="168">
        <f>F29*10.76391</f>
        <v>2166.2368874999997</v>
      </c>
      <c r="H29" s="169">
        <f>VLOOKUP(C29,'[1]Sheet 1'!$B$4:$J$92,6,FALSE)</f>
        <v>51.16</v>
      </c>
      <c r="I29" s="168">
        <f>H29*10.76391</f>
        <v>550.68163559999994</v>
      </c>
      <c r="J29" s="168">
        <v>0</v>
      </c>
      <c r="K29" s="168">
        <v>0</v>
      </c>
      <c r="L29" s="168">
        <v>0</v>
      </c>
      <c r="M29" s="168">
        <v>0</v>
      </c>
      <c r="N29" s="168">
        <v>0</v>
      </c>
      <c r="O29" s="168">
        <v>0</v>
      </c>
      <c r="P29" s="168">
        <f>VLOOKUP(C29,'[1]Sheet 1'!$B$4:$J$92,8,FALSE)</f>
        <v>252.41</v>
      </c>
      <c r="Q29" s="168">
        <f>P29*10.76391</f>
        <v>2716.9185230999997</v>
      </c>
      <c r="R29" s="167">
        <f>ROUND(Q29,0)</f>
        <v>2717</v>
      </c>
      <c r="S29" s="167">
        <f>ROUND(SUM(G29+I29/2),0)</f>
        <v>2442</v>
      </c>
      <c r="T29" s="167">
        <f>1480+50</f>
        <v>1530</v>
      </c>
      <c r="U29" s="167">
        <f>S29*T29</f>
        <v>3736260</v>
      </c>
      <c r="V29" s="166">
        <v>1</v>
      </c>
      <c r="W29" s="166">
        <f>VLOOKUP(C29,'[2]Unit Details'!$B$4:$K$100,10,FALSE)</f>
        <v>2</v>
      </c>
      <c r="X29" s="166"/>
    </row>
    <row r="30" spans="1:24" ht="20.100000000000001" hidden="1" customHeight="1" x14ac:dyDescent="0.2">
      <c r="A30" s="170">
        <v>33</v>
      </c>
      <c r="B30" s="170">
        <v>1</v>
      </c>
      <c r="C30" s="170" t="s">
        <v>181</v>
      </c>
      <c r="D30" s="6" t="str">
        <f>VLOOKUP(C30,'[1]Sheet 1'!$B$4:$J$92,2,FALSE)</f>
        <v>G</v>
      </c>
      <c r="E30" s="166" t="str">
        <f>VLOOKUP(C30,'[1]Sheet 1'!$B$4:$J$92,3,FALSE)</f>
        <v>RESTAURANT</v>
      </c>
      <c r="F30" s="168">
        <f>VLOOKUP(C30,'[1]Sheet 1'!$B$4:$J$92,4,FALSE)</f>
        <v>337.39</v>
      </c>
      <c r="G30" s="168">
        <f>F30*10.76391</f>
        <v>3631.6355948999994</v>
      </c>
      <c r="H30" s="169">
        <f>VLOOKUP(C30,'[1]Sheet 1'!$B$4:$J$92,6,FALSE)</f>
        <v>0</v>
      </c>
      <c r="I30" s="168">
        <f>H30*10.76391</f>
        <v>0</v>
      </c>
      <c r="J30" s="168">
        <v>0</v>
      </c>
      <c r="K30" s="168">
        <v>0</v>
      </c>
      <c r="L30" s="168">
        <v>0</v>
      </c>
      <c r="M30" s="168">
        <v>0</v>
      </c>
      <c r="N30" s="168">
        <v>0</v>
      </c>
      <c r="O30" s="168">
        <v>0</v>
      </c>
      <c r="P30" s="168">
        <f>VLOOKUP(C30,'[1]Sheet 1'!$B$4:$J$92,8,FALSE)</f>
        <v>337.39</v>
      </c>
      <c r="Q30" s="168">
        <f>P30*10.76391</f>
        <v>3631.6355948999994</v>
      </c>
      <c r="R30" s="167">
        <f>ROUND(Q30,0)</f>
        <v>3632</v>
      </c>
      <c r="S30" s="167">
        <f>R30</f>
        <v>3632</v>
      </c>
      <c r="T30" s="167">
        <v>2000</v>
      </c>
      <c r="U30" s="167">
        <f>S30*T30</f>
        <v>7264000</v>
      </c>
      <c r="V30" s="166">
        <v>1</v>
      </c>
      <c r="W30" s="166">
        <v>5</v>
      </c>
      <c r="X30" s="166" t="s">
        <v>180</v>
      </c>
    </row>
    <row r="35" spans="18:20" x14ac:dyDescent="0.2">
      <c r="R35" s="165"/>
    </row>
    <row r="36" spans="18:20" x14ac:dyDescent="0.2">
      <c r="R36" s="165"/>
      <c r="T36" s="164"/>
    </row>
  </sheetData>
  <protectedRanges>
    <protectedRange algorithmName="SHA-512" hashValue="orTYK+P7/fvobbSb/jgIU2TLRmAJV6aDk47qNoSDXcw7Bm3Wp9gQdB8HjwY9HQwLd2dUUTvsY/fwejohh+hH0A==" saltValue="Z1ljPdy4io2nW3KPCCF7Zw==" spinCount="100000" sqref="A2:W4 X2:X3 A5:X30" name="Range2" securityDescriptor="O:WDG:WDD:(A;;CC;;;S-1-5-21-106111353-397464286-3193453714-18682)(A;;CC;;;S-1-5-21-106111353-397464286-3193453714-3964)"/>
    <protectedRange algorithmName="SHA-512" hashValue="ErgyxnVp8jvnoJfVDli8Grzt9MZoNwV+++5AuwhTXA7rgzfVn7flqLXvBcAhtgX3as65W8u41xxHaW3Fsd6OkQ==" saltValue="/Z1CTOH9lxMujsc0oMo35Q==" spinCount="100000" sqref="X3 X5:X30" name="Range1" securityDescriptor="O:WDG:WDD:(A;;CC;;;S-1-5-21-106111353-397464286-3193453714-18767)(A;;CC;;;S-1-5-21-106111353-397464286-3193453714-18904)(A;;CC;;;S-1-5-21-106111353-397464286-3193453714-8799)(A;;CC;;;S-1-5-21-106111353-397464286-3193453714-3927)(A;;CC;;;S-1-5-21-106111353-397464286-3193453714-18922)(A;;CC;;;S-1-5-21-106111353-397464286-3193453714-18906)"/>
  </protectedRanges>
  <autoFilter ref="A2:X30">
    <filterColumn colId="23">
      <filters blank="1"/>
    </filterColumn>
    <sortState ref="A3:X30">
      <sortCondition ref="C2:C30"/>
    </sortState>
  </autoFilter>
  <mergeCells count="1">
    <mergeCell ref="A1:X1"/>
  </mergeCells>
  <pageMargins left="0.70866141732283472" right="0.70866141732283472" top="0.74803149606299213" bottom="0.74803149606299213" header="0.31496062992125984" footer="0.31496062992125984"/>
  <pageSetup scale="55" orientation="landscape" horizontalDpi="1200" verticalDpi="1200" r:id="rId1"/>
  <headerFooter>
    <oddHeader>&amp;LSobha LLC&amp;R&amp;D</oddHeader>
    <oddFooter>&amp;LCRM&amp;R&amp;N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Z123"/>
  <sheetViews>
    <sheetView view="pageBreakPreview" topLeftCell="C1" zoomScaleNormal="100" zoomScaleSheetLayoutView="100" workbookViewId="0">
      <selection activeCell="Y80" sqref="Y80"/>
    </sheetView>
  </sheetViews>
  <sheetFormatPr defaultRowHeight="15" x14ac:dyDescent="0.25"/>
  <cols>
    <col min="1" max="1" width="9" customWidth="1"/>
    <col min="2" max="2" width="10.85546875" customWidth="1"/>
    <col min="3" max="3" width="7.42578125" customWidth="1"/>
    <col min="4" max="4" width="8.28515625" customWidth="1"/>
    <col min="5" max="5" width="13.42578125" customWidth="1"/>
    <col min="6" max="6" width="20.28515625" customWidth="1"/>
    <col min="7" max="7" width="11.42578125" hidden="1" customWidth="1"/>
    <col min="8" max="8" width="12.5703125" hidden="1" customWidth="1"/>
    <col min="9" max="9" width="10.28515625" hidden="1" customWidth="1"/>
    <col min="10" max="10" width="11.42578125" hidden="1" customWidth="1"/>
    <col min="11" max="11" width="25.42578125" hidden="1" customWidth="1"/>
    <col min="12" max="12" width="13.7109375" hidden="1" customWidth="1"/>
    <col min="13" max="13" width="22.5703125" hidden="1" customWidth="1"/>
    <col min="14" max="14" width="11.5703125" hidden="1" customWidth="1"/>
    <col min="15" max="15" width="12.42578125" hidden="1" customWidth="1"/>
    <col min="16" max="16" width="17.42578125" hidden="1" customWidth="1"/>
    <col min="17" max="18" width="12.5703125" customWidth="1"/>
    <col min="19" max="19" width="16.28515625" customWidth="1"/>
    <col min="20" max="20" width="8.85546875" customWidth="1"/>
    <col min="21" max="21" width="12.85546875" customWidth="1"/>
    <col min="22" max="22" width="20.85546875" customWidth="1"/>
    <col min="23" max="23" width="11.140625" customWidth="1"/>
    <col min="24" max="24" width="8.140625" customWidth="1"/>
    <col min="25" max="25" width="30.42578125" style="189" customWidth="1"/>
    <col min="27" max="27" width="11.5703125" customWidth="1"/>
  </cols>
  <sheetData>
    <row r="1" spans="1:26" ht="35.25" customHeight="1" x14ac:dyDescent="0.25">
      <c r="C1" s="233" t="s">
        <v>256</v>
      </c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</row>
    <row r="2" spans="1:26" ht="15" customHeight="1" x14ac:dyDescent="0.25">
      <c r="A2" s="99" t="s">
        <v>110</v>
      </c>
      <c r="B2" s="99" t="s">
        <v>212</v>
      </c>
      <c r="C2" s="220" t="s">
        <v>211</v>
      </c>
      <c r="D2" s="220" t="s">
        <v>210</v>
      </c>
      <c r="E2" s="220" t="s">
        <v>174</v>
      </c>
      <c r="F2" s="220" t="s">
        <v>255</v>
      </c>
      <c r="G2" s="220" t="s">
        <v>254</v>
      </c>
      <c r="H2" s="220" t="s">
        <v>253</v>
      </c>
      <c r="I2" s="220" t="s">
        <v>206</v>
      </c>
      <c r="J2" s="220" t="s">
        <v>205</v>
      </c>
      <c r="K2" s="220" t="s">
        <v>204</v>
      </c>
      <c r="L2" s="220" t="s">
        <v>203</v>
      </c>
      <c r="M2" s="220" t="s">
        <v>202</v>
      </c>
      <c r="N2" s="220" t="s">
        <v>201</v>
      </c>
      <c r="O2" s="220" t="s">
        <v>252</v>
      </c>
      <c r="P2" s="220" t="s">
        <v>196</v>
      </c>
      <c r="Q2" s="220" t="s">
        <v>251</v>
      </c>
      <c r="R2" s="220" t="s">
        <v>250</v>
      </c>
      <c r="S2" s="220" t="s">
        <v>69</v>
      </c>
      <c r="T2" s="220" t="s">
        <v>170</v>
      </c>
      <c r="U2" s="220" t="s">
        <v>249</v>
      </c>
      <c r="V2" s="220" t="s">
        <v>248</v>
      </c>
      <c r="W2" s="220" t="s">
        <v>193</v>
      </c>
      <c r="X2" s="220" t="s">
        <v>115</v>
      </c>
      <c r="Y2" s="232" t="s">
        <v>192</v>
      </c>
    </row>
    <row r="3" spans="1:26" ht="15" customHeight="1" x14ac:dyDescent="0.25">
      <c r="A3" s="200">
        <v>1</v>
      </c>
      <c r="B3" s="148" t="s">
        <v>215</v>
      </c>
      <c r="C3" s="199">
        <v>2101</v>
      </c>
      <c r="D3" s="198" t="s">
        <v>230</v>
      </c>
      <c r="E3" s="198" t="s">
        <v>230</v>
      </c>
      <c r="F3" s="198" t="s">
        <v>229</v>
      </c>
      <c r="G3" s="197">
        <f>VLOOKUP(C3,'[3]SHEET 1'!$I$7:$N$263,4,FALSE)</f>
        <v>74.78</v>
      </c>
      <c r="H3" s="193">
        <f>G3*10.76391</f>
        <v>804.9251898</v>
      </c>
      <c r="I3" s="196">
        <f>VLOOKUP(C3,'[3]SHEET 1'!$I$7:$N$263,5,FALSE)</f>
        <v>4.83</v>
      </c>
      <c r="J3" s="196">
        <f>I3*10.76391</f>
        <v>51.989685299999998</v>
      </c>
      <c r="K3" s="195"/>
      <c r="L3" s="194">
        <f>K3*10.76391</f>
        <v>0</v>
      </c>
      <c r="M3" s="195"/>
      <c r="N3" s="194">
        <f>M3*10.76391</f>
        <v>0</v>
      </c>
      <c r="O3" s="193">
        <f>G3+I3+K3+M3</f>
        <v>79.61</v>
      </c>
      <c r="P3" s="193">
        <f>O3*10.76391</f>
        <v>856.9148750999999</v>
      </c>
      <c r="Q3" s="192">
        <f>ROUNDUP(H3+J3+L3/2+N3/2,0)</f>
        <v>857</v>
      </c>
      <c r="R3" s="192">
        <f>ROUNDUP(P3,0)</f>
        <v>857</v>
      </c>
      <c r="S3" s="192">
        <v>1480</v>
      </c>
      <c r="T3" s="192"/>
      <c r="U3" s="192">
        <f>SUM(S3:T3)</f>
        <v>1480</v>
      </c>
      <c r="V3" s="192">
        <f>Q3*U3</f>
        <v>1268360</v>
      </c>
      <c r="W3" s="191">
        <v>1</v>
      </c>
      <c r="X3" s="99">
        <v>1</v>
      </c>
      <c r="Y3" s="220"/>
    </row>
    <row r="4" spans="1:26" s="204" customFormat="1" ht="15" customHeight="1" x14ac:dyDescent="0.25">
      <c r="A4" s="200">
        <v>2</v>
      </c>
      <c r="B4" s="148" t="s">
        <v>215</v>
      </c>
      <c r="C4" s="199">
        <v>2102</v>
      </c>
      <c r="D4" s="198" t="s">
        <v>230</v>
      </c>
      <c r="E4" s="198" t="s">
        <v>230</v>
      </c>
      <c r="F4" s="198" t="s">
        <v>233</v>
      </c>
      <c r="G4" s="197">
        <f>VLOOKUP(C4,'[3]SHEET 1'!$I$7:$N$263,4,FALSE)</f>
        <v>74.67</v>
      </c>
      <c r="H4" s="193">
        <f>G4*10.76391</f>
        <v>803.74115969999991</v>
      </c>
      <c r="I4" s="196">
        <f>VLOOKUP(C4,'[3]SHEET 1'!$I$7:$N$263,5,FALSE)</f>
        <v>4.83</v>
      </c>
      <c r="J4" s="196">
        <f>I4*10.76391</f>
        <v>51.989685299999998</v>
      </c>
      <c r="K4" s="195"/>
      <c r="L4" s="194">
        <f>K4*10.76391</f>
        <v>0</v>
      </c>
      <c r="M4" s="195"/>
      <c r="N4" s="194">
        <f>M4*10.76391</f>
        <v>0</v>
      </c>
      <c r="O4" s="193">
        <f>G4+I4+K4+M4</f>
        <v>79.5</v>
      </c>
      <c r="P4" s="193">
        <f>O4*10.76391</f>
        <v>855.73084499999993</v>
      </c>
      <c r="Q4" s="192">
        <f>ROUNDUP(H4+J4+L4/2+N4/2,0)</f>
        <v>856</v>
      </c>
      <c r="R4" s="192">
        <f>ROUNDUP(P4,0)</f>
        <v>856</v>
      </c>
      <c r="S4" s="192">
        <v>1480</v>
      </c>
      <c r="T4" s="192"/>
      <c r="U4" s="192">
        <f>SUM(S4:T4)</f>
        <v>1480</v>
      </c>
      <c r="V4" s="192">
        <f>Q4*U4</f>
        <v>1266880</v>
      </c>
      <c r="W4" s="191">
        <v>1</v>
      </c>
      <c r="X4" s="99">
        <v>1</v>
      </c>
      <c r="Y4" s="220"/>
      <c r="Z4"/>
    </row>
    <row r="5" spans="1:26" ht="15" customHeight="1" x14ac:dyDescent="0.25">
      <c r="A5" s="200">
        <v>3</v>
      </c>
      <c r="B5" s="148" t="s">
        <v>215</v>
      </c>
      <c r="C5" s="199">
        <v>2111</v>
      </c>
      <c r="D5" s="198" t="s">
        <v>230</v>
      </c>
      <c r="E5" s="198" t="s">
        <v>230</v>
      </c>
      <c r="F5" s="198" t="s">
        <v>229</v>
      </c>
      <c r="G5" s="197">
        <f>VLOOKUP(C5,'[3]SHEET 1'!$I$7:$N$263,4,FALSE)</f>
        <v>74.81</v>
      </c>
      <c r="H5" s="193">
        <f>G5*10.76391</f>
        <v>805.24810709999997</v>
      </c>
      <c r="I5" s="196">
        <f>VLOOKUP(C5,'[3]SHEET 1'!$I$7:$N$263,5,FALSE)</f>
        <v>4.83</v>
      </c>
      <c r="J5" s="196">
        <f>I5*10.76391</f>
        <v>51.989685299999998</v>
      </c>
      <c r="K5" s="195"/>
      <c r="L5" s="194">
        <f>K5*10.76391</f>
        <v>0</v>
      </c>
      <c r="M5" s="195"/>
      <c r="N5" s="194">
        <f>M5*10.76391</f>
        <v>0</v>
      </c>
      <c r="O5" s="193">
        <f>G5+I5+K5+M5</f>
        <v>79.64</v>
      </c>
      <c r="P5" s="193">
        <f>O5*10.76391</f>
        <v>857.23779239999999</v>
      </c>
      <c r="Q5" s="192">
        <f>ROUNDUP(H5+J5+L5/2+N5/2,0)</f>
        <v>858</v>
      </c>
      <c r="R5" s="192">
        <f>ROUNDUP(P5,0)</f>
        <v>858</v>
      </c>
      <c r="S5" s="192">
        <v>1480</v>
      </c>
      <c r="T5" s="192"/>
      <c r="U5" s="192">
        <f>SUM(S5:T5)</f>
        <v>1480</v>
      </c>
      <c r="V5" s="192">
        <f>Q5*U5</f>
        <v>1269840</v>
      </c>
      <c r="W5" s="191">
        <v>1</v>
      </c>
      <c r="X5" s="99">
        <v>1</v>
      </c>
      <c r="Y5" s="220"/>
    </row>
    <row r="6" spans="1:26" ht="15" customHeight="1" x14ac:dyDescent="0.25">
      <c r="A6" s="200">
        <v>4</v>
      </c>
      <c r="B6" s="148" t="s">
        <v>215</v>
      </c>
      <c r="C6" s="199">
        <v>2112</v>
      </c>
      <c r="D6" s="198" t="s">
        <v>230</v>
      </c>
      <c r="E6" s="198" t="s">
        <v>230</v>
      </c>
      <c r="F6" s="198" t="s">
        <v>229</v>
      </c>
      <c r="G6" s="197">
        <f>VLOOKUP(C6,'[3]SHEET 1'!$I$7:$N$263,4,FALSE)</f>
        <v>74.819999999999993</v>
      </c>
      <c r="H6" s="193">
        <f>G6*10.76391</f>
        <v>805.35574619999988</v>
      </c>
      <c r="I6" s="196">
        <f>VLOOKUP(C6,'[3]SHEET 1'!$I$7:$N$263,5,FALSE)</f>
        <v>4.83</v>
      </c>
      <c r="J6" s="196">
        <f>I6*10.76391</f>
        <v>51.989685299999998</v>
      </c>
      <c r="K6" s="195"/>
      <c r="L6" s="194">
        <f>K6*10.76391</f>
        <v>0</v>
      </c>
      <c r="M6" s="195"/>
      <c r="N6" s="194">
        <f>M6*10.76391</f>
        <v>0</v>
      </c>
      <c r="O6" s="193">
        <f>G6+I6+K6+M6</f>
        <v>79.649999999999991</v>
      </c>
      <c r="P6" s="193">
        <f>O6*10.76391</f>
        <v>857.34543149999979</v>
      </c>
      <c r="Q6" s="192">
        <f>ROUNDUP(H6+J6+L6/2+N6/2,0)</f>
        <v>858</v>
      </c>
      <c r="R6" s="192">
        <f>ROUNDUP(P6,0)</f>
        <v>858</v>
      </c>
      <c r="S6" s="192">
        <v>1480</v>
      </c>
      <c r="T6" s="192"/>
      <c r="U6" s="192">
        <f>SUM(S6:T6)</f>
        <v>1480</v>
      </c>
      <c r="V6" s="192">
        <f>Q6*U6</f>
        <v>1269840</v>
      </c>
      <c r="W6" s="191">
        <v>1</v>
      </c>
      <c r="X6" s="85">
        <v>1</v>
      </c>
      <c r="Y6" s="190"/>
    </row>
    <row r="7" spans="1:26" ht="15" hidden="1" customHeight="1" x14ac:dyDescent="0.25">
      <c r="A7" s="200">
        <v>5</v>
      </c>
      <c r="B7" s="148" t="s">
        <v>215</v>
      </c>
      <c r="C7" s="199">
        <v>2113</v>
      </c>
      <c r="D7" s="198" t="s">
        <v>230</v>
      </c>
      <c r="E7" s="198" t="s">
        <v>221</v>
      </c>
      <c r="F7" s="198" t="s">
        <v>232</v>
      </c>
      <c r="G7" s="197">
        <f>VLOOKUP(C7,'[3]SHEET 1'!$I$7:$N$263,4,FALSE)</f>
        <v>158.93</v>
      </c>
      <c r="H7" s="193">
        <f>G7*10.76391</f>
        <v>1710.7082163</v>
      </c>
      <c r="I7" s="196">
        <f>VLOOKUP(C7,'[3]SHEET 1'!$I$7:$N$263,5,FALSE)</f>
        <v>16</v>
      </c>
      <c r="J7" s="196">
        <f>I7*10.76391</f>
        <v>172.22255999999999</v>
      </c>
      <c r="K7" s="195"/>
      <c r="L7" s="194">
        <f>K7*10.76391</f>
        <v>0</v>
      </c>
      <c r="M7" s="195"/>
      <c r="N7" s="194">
        <f>M7*10.76391</f>
        <v>0</v>
      </c>
      <c r="O7" s="193">
        <f>G7+I7+K7+M7</f>
        <v>174.93</v>
      </c>
      <c r="P7" s="193">
        <f>O7*10.76391</f>
        <v>1882.9307762999999</v>
      </c>
      <c r="Q7" s="192">
        <f>ROUNDUP(H7+J7+L7/2+N7/2,0)</f>
        <v>1883</v>
      </c>
      <c r="R7" s="192">
        <f>ROUNDUP(P7,0)</f>
        <v>1883</v>
      </c>
      <c r="S7" s="192">
        <v>1480</v>
      </c>
      <c r="T7" s="192"/>
      <c r="U7" s="192">
        <f>SUM(S7:T7)</f>
        <v>1480</v>
      </c>
      <c r="V7" s="192">
        <f>Q7*U7</f>
        <v>2786840</v>
      </c>
      <c r="W7" s="191">
        <v>2</v>
      </c>
      <c r="X7" s="85">
        <v>1</v>
      </c>
      <c r="Y7" s="190"/>
    </row>
    <row r="8" spans="1:26" ht="15" customHeight="1" x14ac:dyDescent="0.25">
      <c r="A8" s="200">
        <v>6</v>
      </c>
      <c r="B8" s="148" t="s">
        <v>215</v>
      </c>
      <c r="C8" s="199">
        <v>2114</v>
      </c>
      <c r="D8" s="198" t="s">
        <v>230</v>
      </c>
      <c r="E8" s="198" t="s">
        <v>230</v>
      </c>
      <c r="F8" s="148" t="s">
        <v>234</v>
      </c>
      <c r="G8" s="197">
        <f>VLOOKUP(C8,'[3]SHEET 1'!$I$7:$N$263,4,FALSE)</f>
        <v>74.849999999999994</v>
      </c>
      <c r="H8" s="193">
        <f>G8*10.76391</f>
        <v>805.67866349999986</v>
      </c>
      <c r="I8" s="196">
        <f>VLOOKUP(C8,'[3]SHEET 1'!$I$7:$N$263,5,FALSE)</f>
        <v>4.82</v>
      </c>
      <c r="J8" s="196">
        <f>I8*10.76391</f>
        <v>51.882046199999998</v>
      </c>
      <c r="K8" s="195"/>
      <c r="L8" s="194">
        <f>K8*10.76391</f>
        <v>0</v>
      </c>
      <c r="M8" s="195"/>
      <c r="N8" s="194">
        <f>M8*10.76391</f>
        <v>0</v>
      </c>
      <c r="O8" s="193">
        <f>G8+I8+K8+M8</f>
        <v>79.669999999999987</v>
      </c>
      <c r="P8" s="193">
        <f>O8*10.76391</f>
        <v>857.56070969999985</v>
      </c>
      <c r="Q8" s="192">
        <f>ROUNDUP(H8+J8+L8/2+N8/2,0)</f>
        <v>858</v>
      </c>
      <c r="R8" s="192">
        <f>ROUNDUP(P8,0)</f>
        <v>858</v>
      </c>
      <c r="S8" s="192">
        <v>1480</v>
      </c>
      <c r="T8" s="192"/>
      <c r="U8" s="192">
        <f>SUM(S8:T8)</f>
        <v>1480</v>
      </c>
      <c r="V8" s="192">
        <f>Q8*U8</f>
        <v>1269840</v>
      </c>
      <c r="W8" s="191">
        <v>1</v>
      </c>
      <c r="X8" s="85">
        <v>1</v>
      </c>
      <c r="Y8" s="190"/>
    </row>
    <row r="9" spans="1:26" ht="15" customHeight="1" x14ac:dyDescent="0.25">
      <c r="A9" s="200">
        <v>7</v>
      </c>
      <c r="B9" s="148" t="s">
        <v>215</v>
      </c>
      <c r="C9" s="199">
        <v>2115</v>
      </c>
      <c r="D9" s="198" t="s">
        <v>230</v>
      </c>
      <c r="E9" s="198" t="s">
        <v>230</v>
      </c>
      <c r="F9" s="148" t="s">
        <v>229</v>
      </c>
      <c r="G9" s="197">
        <f>VLOOKUP(C9,'[3]SHEET 1'!$I$7:$N$263,4,FALSE)</f>
        <v>74.819999999999993</v>
      </c>
      <c r="H9" s="193">
        <f>G9*10.76391</f>
        <v>805.35574619999988</v>
      </c>
      <c r="I9" s="196">
        <f>VLOOKUP(C9,'[3]SHEET 1'!$I$7:$N$263,5,FALSE)</f>
        <v>4.83</v>
      </c>
      <c r="J9" s="196">
        <f>I9*10.76391</f>
        <v>51.989685299999998</v>
      </c>
      <c r="K9" s="195"/>
      <c r="L9" s="194">
        <f>K9*10.76391</f>
        <v>0</v>
      </c>
      <c r="M9" s="195"/>
      <c r="N9" s="194">
        <f>M9*10.76391</f>
        <v>0</v>
      </c>
      <c r="O9" s="193">
        <f>G9+I9+K9+M9</f>
        <v>79.649999999999991</v>
      </c>
      <c r="P9" s="193">
        <f>O9*10.76391</f>
        <v>857.34543149999979</v>
      </c>
      <c r="Q9" s="192">
        <f>ROUNDUP(H9+J9+L9/2+N9/2,0)</f>
        <v>858</v>
      </c>
      <c r="R9" s="192">
        <f>ROUNDUP(P9,0)</f>
        <v>858</v>
      </c>
      <c r="S9" s="192">
        <v>1480</v>
      </c>
      <c r="T9" s="192"/>
      <c r="U9" s="192">
        <f>SUM(S9:T9)</f>
        <v>1480</v>
      </c>
      <c r="V9" s="192">
        <f>Q9*U9</f>
        <v>1269840</v>
      </c>
      <c r="W9" s="191">
        <v>1</v>
      </c>
      <c r="X9" s="85">
        <v>1</v>
      </c>
      <c r="Y9" s="190"/>
    </row>
    <row r="10" spans="1:26" s="56" customFormat="1" ht="15" customHeight="1" x14ac:dyDescent="0.25">
      <c r="A10" s="200">
        <v>8</v>
      </c>
      <c r="B10" s="148" t="s">
        <v>215</v>
      </c>
      <c r="C10" s="199">
        <v>2116</v>
      </c>
      <c r="D10" s="198" t="s">
        <v>230</v>
      </c>
      <c r="E10" s="198" t="s">
        <v>230</v>
      </c>
      <c r="F10" s="148" t="s">
        <v>229</v>
      </c>
      <c r="G10" s="197">
        <f>VLOOKUP(C10,'[3]SHEET 1'!$I$7:$N$263,4,FALSE)</f>
        <v>74.819999999999993</v>
      </c>
      <c r="H10" s="193">
        <f>G10*10.76391</f>
        <v>805.35574619999988</v>
      </c>
      <c r="I10" s="196">
        <f>VLOOKUP(C10,'[3]SHEET 1'!$I$7:$N$263,5,FALSE)</f>
        <v>4.8099999999999996</v>
      </c>
      <c r="J10" s="196">
        <f>I10*10.76391</f>
        <v>51.774407099999991</v>
      </c>
      <c r="K10" s="195"/>
      <c r="L10" s="194">
        <f>K10*10.76391</f>
        <v>0</v>
      </c>
      <c r="M10" s="195"/>
      <c r="N10" s="194">
        <f>M10*10.76391</f>
        <v>0</v>
      </c>
      <c r="O10" s="193">
        <f>G10+I10+K10+M10</f>
        <v>79.63</v>
      </c>
      <c r="P10" s="193">
        <f>O10*10.76391</f>
        <v>857.13015329999985</v>
      </c>
      <c r="Q10" s="192">
        <f>ROUNDUP(H10+J10+L10/2+N10/2,0)</f>
        <v>858</v>
      </c>
      <c r="R10" s="192">
        <f>ROUNDUP(P10,0)</f>
        <v>858</v>
      </c>
      <c r="S10" s="192">
        <v>1480</v>
      </c>
      <c r="T10" s="192"/>
      <c r="U10" s="192">
        <f>SUM(S10:T10)</f>
        <v>1480</v>
      </c>
      <c r="V10" s="192">
        <f>Q10*U10</f>
        <v>1269840</v>
      </c>
      <c r="W10" s="191">
        <v>1</v>
      </c>
      <c r="X10" s="85">
        <v>1</v>
      </c>
      <c r="Y10" s="190"/>
      <c r="Z10"/>
    </row>
    <row r="11" spans="1:26" ht="15" customHeight="1" x14ac:dyDescent="0.25">
      <c r="A11" s="200">
        <v>9</v>
      </c>
      <c r="B11" s="148" t="s">
        <v>215</v>
      </c>
      <c r="C11" s="199">
        <v>2117</v>
      </c>
      <c r="D11" s="198" t="s">
        <v>230</v>
      </c>
      <c r="E11" s="198" t="s">
        <v>230</v>
      </c>
      <c r="F11" s="148" t="s">
        <v>229</v>
      </c>
      <c r="G11" s="197">
        <f>VLOOKUP(C11,'[3]SHEET 1'!$I$7:$N$263,4,FALSE)</f>
        <v>74.83</v>
      </c>
      <c r="H11" s="193">
        <f>G11*10.76391</f>
        <v>805.46338529999991</v>
      </c>
      <c r="I11" s="196">
        <f>VLOOKUP(C11,'[3]SHEET 1'!$I$7:$N$263,5,FALSE)</f>
        <v>4.82</v>
      </c>
      <c r="J11" s="196">
        <f>I11*10.76391</f>
        <v>51.882046199999998</v>
      </c>
      <c r="K11" s="195"/>
      <c r="L11" s="194">
        <f>K11*10.76391</f>
        <v>0</v>
      </c>
      <c r="M11" s="195"/>
      <c r="N11" s="194">
        <f>M11*10.76391</f>
        <v>0</v>
      </c>
      <c r="O11" s="193">
        <f>G11+I11+K11+M11</f>
        <v>79.650000000000006</v>
      </c>
      <c r="P11" s="193">
        <f>O11*10.76391</f>
        <v>857.34543150000002</v>
      </c>
      <c r="Q11" s="192">
        <f>ROUNDUP(H11+J11+L11/2+N11/2,0)</f>
        <v>858</v>
      </c>
      <c r="R11" s="192">
        <f>ROUNDUP(P11,0)</f>
        <v>858</v>
      </c>
      <c r="S11" s="192">
        <v>1480</v>
      </c>
      <c r="T11" s="192"/>
      <c r="U11" s="192">
        <f>SUM(S11:T11)</f>
        <v>1480</v>
      </c>
      <c r="V11" s="192">
        <f>Q11*U11</f>
        <v>1269840</v>
      </c>
      <c r="W11" s="191">
        <v>1</v>
      </c>
      <c r="X11" s="85">
        <v>1</v>
      </c>
      <c r="Y11" s="190"/>
    </row>
    <row r="12" spans="1:26" ht="15" hidden="1" customHeight="1" x14ac:dyDescent="0.25">
      <c r="A12" s="200">
        <v>10</v>
      </c>
      <c r="B12" s="148" t="s">
        <v>215</v>
      </c>
      <c r="C12" s="199">
        <v>2119</v>
      </c>
      <c r="D12" s="198" t="s">
        <v>230</v>
      </c>
      <c r="E12" s="198" t="s">
        <v>215</v>
      </c>
      <c r="F12" s="148" t="s">
        <v>243</v>
      </c>
      <c r="G12" s="197">
        <f>VLOOKUP(C12,'[3]SHEET 1'!$I$7:$N$263,4,FALSE)</f>
        <v>112.83</v>
      </c>
      <c r="H12" s="193">
        <f>G12*10.76391</f>
        <v>1214.4919652999999</v>
      </c>
      <c r="I12" s="196">
        <f>VLOOKUP(C12,'[3]SHEET 1'!$I$7:$N$263,5,FALSE)</f>
        <v>7.96</v>
      </c>
      <c r="J12" s="196">
        <f>I12*10.76391</f>
        <v>85.680723599999993</v>
      </c>
      <c r="K12" s="195"/>
      <c r="L12" s="194">
        <f>K12*10.76391</f>
        <v>0</v>
      </c>
      <c r="M12" s="195"/>
      <c r="N12" s="194">
        <f>M12*10.76391</f>
        <v>0</v>
      </c>
      <c r="O12" s="193">
        <f>G12+I12+K12+M12</f>
        <v>120.78999999999999</v>
      </c>
      <c r="P12" s="193">
        <f>O12*10.76391</f>
        <v>1300.1726888999999</v>
      </c>
      <c r="Q12" s="192">
        <f>ROUNDUP(H12+J12+L12/2+N12/2,0)</f>
        <v>1301</v>
      </c>
      <c r="R12" s="192">
        <f>ROUNDUP(P12,0)</f>
        <v>1301</v>
      </c>
      <c r="S12" s="192">
        <v>1480</v>
      </c>
      <c r="T12" s="192"/>
      <c r="U12" s="192">
        <f>SUM(S12:T12)</f>
        <v>1480</v>
      </c>
      <c r="V12" s="192">
        <f>Q12*U12</f>
        <v>1925480</v>
      </c>
      <c r="W12" s="191">
        <v>1</v>
      </c>
      <c r="X12" s="85">
        <v>1</v>
      </c>
      <c r="Y12" s="190"/>
    </row>
    <row r="13" spans="1:26" ht="15" customHeight="1" x14ac:dyDescent="0.25">
      <c r="A13" s="200">
        <v>11</v>
      </c>
      <c r="B13" s="148" t="s">
        <v>215</v>
      </c>
      <c r="C13" s="199">
        <v>2120</v>
      </c>
      <c r="D13" s="198" t="s">
        <v>230</v>
      </c>
      <c r="E13" s="198" t="s">
        <v>230</v>
      </c>
      <c r="F13" s="148" t="s">
        <v>233</v>
      </c>
      <c r="G13" s="197">
        <f>VLOOKUP(C13,'[3]SHEET 1'!$I$7:$N$263,4,FALSE)</f>
        <v>74.55</v>
      </c>
      <c r="H13" s="193">
        <f>G13*10.76391</f>
        <v>802.44949049999991</v>
      </c>
      <c r="I13" s="196">
        <f>VLOOKUP(C13,'[3]SHEET 1'!$I$7:$N$263,5,FALSE)</f>
        <v>4.83</v>
      </c>
      <c r="J13" s="196">
        <f>I13*10.76391</f>
        <v>51.989685299999998</v>
      </c>
      <c r="K13" s="195"/>
      <c r="L13" s="194">
        <f>K13*10.76391</f>
        <v>0</v>
      </c>
      <c r="M13" s="195"/>
      <c r="N13" s="194">
        <f>M13*10.76391</f>
        <v>0</v>
      </c>
      <c r="O13" s="193">
        <f>G13+I13+K13+M13</f>
        <v>79.38</v>
      </c>
      <c r="P13" s="193">
        <f>O13*10.76391</f>
        <v>854.43917579999993</v>
      </c>
      <c r="Q13" s="192">
        <f>ROUNDUP(H13+J13+L13/2+N13/2,0)</f>
        <v>855</v>
      </c>
      <c r="R13" s="192">
        <f>ROUNDUP(P13,0)</f>
        <v>855</v>
      </c>
      <c r="S13" s="192">
        <v>1480</v>
      </c>
      <c r="T13" s="192"/>
      <c r="U13" s="192">
        <f>SUM(S13:T13)</f>
        <v>1480</v>
      </c>
      <c r="V13" s="192">
        <f>Q13*U13</f>
        <v>1265400</v>
      </c>
      <c r="W13" s="191">
        <v>1</v>
      </c>
      <c r="X13" s="85">
        <v>1</v>
      </c>
      <c r="Y13" s="190"/>
    </row>
    <row r="14" spans="1:26" s="56" customFormat="1" ht="15" customHeight="1" x14ac:dyDescent="0.25">
      <c r="A14" s="200">
        <v>12</v>
      </c>
      <c r="B14" s="148" t="s">
        <v>215</v>
      </c>
      <c r="C14" s="199">
        <v>2123</v>
      </c>
      <c r="D14" s="198" t="s">
        <v>230</v>
      </c>
      <c r="E14" s="198" t="s">
        <v>230</v>
      </c>
      <c r="F14" s="148" t="s">
        <v>229</v>
      </c>
      <c r="G14" s="197">
        <f>VLOOKUP(C14,'[3]SHEET 1'!$I$7:$N$263,4,FALSE)</f>
        <v>74.67</v>
      </c>
      <c r="H14" s="193">
        <f>G14*10.76391</f>
        <v>803.74115969999991</v>
      </c>
      <c r="I14" s="196">
        <f>VLOOKUP(C14,'[3]SHEET 1'!$I$7:$N$263,5,FALSE)</f>
        <v>4.82</v>
      </c>
      <c r="J14" s="196">
        <f>I14*10.76391</f>
        <v>51.882046199999998</v>
      </c>
      <c r="K14" s="195"/>
      <c r="L14" s="194">
        <f>K14*10.76391</f>
        <v>0</v>
      </c>
      <c r="M14" s="195"/>
      <c r="N14" s="194">
        <f>M14*10.76391</f>
        <v>0</v>
      </c>
      <c r="O14" s="193">
        <f>G14+I14+K14+M14</f>
        <v>79.490000000000009</v>
      </c>
      <c r="P14" s="193">
        <f>O14*10.76391</f>
        <v>855.62320590000002</v>
      </c>
      <c r="Q14" s="192">
        <f>ROUNDUP(H14+J14+L14/2+N14/2,0)</f>
        <v>856</v>
      </c>
      <c r="R14" s="192">
        <f>ROUNDUP(P14,0)</f>
        <v>856</v>
      </c>
      <c r="S14" s="192">
        <v>1480</v>
      </c>
      <c r="T14" s="192"/>
      <c r="U14" s="192">
        <f>SUM(S14:T14)</f>
        <v>1480</v>
      </c>
      <c r="V14" s="192">
        <f>Q14*U14</f>
        <v>1266880</v>
      </c>
      <c r="W14" s="191">
        <v>1</v>
      </c>
      <c r="X14" s="85">
        <v>1</v>
      </c>
      <c r="Y14" s="190"/>
    </row>
    <row r="15" spans="1:26" ht="15" customHeight="1" x14ac:dyDescent="0.25">
      <c r="A15" s="200">
        <v>13</v>
      </c>
      <c r="B15" s="148" t="s">
        <v>215</v>
      </c>
      <c r="C15" s="199">
        <v>2124</v>
      </c>
      <c r="D15" s="198" t="s">
        <v>230</v>
      </c>
      <c r="E15" s="198" t="s">
        <v>230</v>
      </c>
      <c r="F15" s="148" t="s">
        <v>242</v>
      </c>
      <c r="G15" s="197">
        <f>VLOOKUP(C15,'[3]SHEET 1'!$I$7:$N$263,4,FALSE)</f>
        <v>76.16</v>
      </c>
      <c r="H15" s="193">
        <f>G15*10.76391</f>
        <v>819.77938559999996</v>
      </c>
      <c r="I15" s="196">
        <f>VLOOKUP(C15,'[3]SHEET 1'!$I$7:$N$263,5,FALSE)</f>
        <v>4.82</v>
      </c>
      <c r="J15" s="196">
        <f>I15*10.76391</f>
        <v>51.882046199999998</v>
      </c>
      <c r="K15" s="195"/>
      <c r="L15" s="194">
        <f>K15*10.76391</f>
        <v>0</v>
      </c>
      <c r="M15" s="195"/>
      <c r="N15" s="194">
        <f>M15*10.76391</f>
        <v>0</v>
      </c>
      <c r="O15" s="193">
        <f>G15+I15+K15+M15</f>
        <v>80.97999999999999</v>
      </c>
      <c r="P15" s="193">
        <f>O15*10.76391</f>
        <v>871.66143179999983</v>
      </c>
      <c r="Q15" s="192">
        <f>ROUNDUP(H15+J15+L15/2+N15/2,0)</f>
        <v>872</v>
      </c>
      <c r="R15" s="192">
        <f>ROUNDUP(P15,0)</f>
        <v>872</v>
      </c>
      <c r="S15" s="192">
        <v>1480</v>
      </c>
      <c r="T15" s="192"/>
      <c r="U15" s="192">
        <f>SUM(S15:T15)</f>
        <v>1480</v>
      </c>
      <c r="V15" s="192">
        <f>Q15*U15</f>
        <v>1290560</v>
      </c>
      <c r="W15" s="191">
        <v>1</v>
      </c>
      <c r="X15" s="99">
        <v>1</v>
      </c>
      <c r="Y15" s="220"/>
    </row>
    <row r="16" spans="1:26" ht="15" hidden="1" customHeight="1" x14ac:dyDescent="0.25">
      <c r="A16" s="200">
        <v>14</v>
      </c>
      <c r="B16" s="214" t="s">
        <v>215</v>
      </c>
      <c r="C16" s="216">
        <v>2125</v>
      </c>
      <c r="D16" s="215" t="s">
        <v>230</v>
      </c>
      <c r="E16" s="215" t="s">
        <v>221</v>
      </c>
      <c r="F16" s="214" t="s">
        <v>247</v>
      </c>
      <c r="G16" s="211">
        <f>VLOOKUP(C16,'[3]SHEET 1'!$I$7:$N$263,4,FALSE)</f>
        <v>167.21</v>
      </c>
      <c r="H16" s="209">
        <f>G16*10.76391</f>
        <v>1799.8333911</v>
      </c>
      <c r="I16" s="219">
        <f>VLOOKUP(C16,'[3]SHEET 1'!$I$7:$N$263,5,FALSE)</f>
        <v>11.3</v>
      </c>
      <c r="J16" s="219">
        <f>I16*10.76391</f>
        <v>121.632183</v>
      </c>
      <c r="K16" s="213"/>
      <c r="L16" s="212">
        <f>K16*10.76391</f>
        <v>0</v>
      </c>
      <c r="M16" s="213"/>
      <c r="N16" s="212">
        <f>M16*10.76391</f>
        <v>0</v>
      </c>
      <c r="O16" s="209">
        <f>G16+I16+K16+M16</f>
        <v>178.51000000000002</v>
      </c>
      <c r="P16" s="209">
        <f>O16*10.76391</f>
        <v>1921.4655741000001</v>
      </c>
      <c r="Q16" s="208">
        <f>ROUNDUP(H16+J16+L16/2+N16/2,0)</f>
        <v>1922</v>
      </c>
      <c r="R16" s="208">
        <f>ROUNDUP(P16,0)</f>
        <v>1922</v>
      </c>
      <c r="S16" s="208">
        <v>1480</v>
      </c>
      <c r="T16" s="208"/>
      <c r="U16" s="208">
        <f>SUM(S16:T16)</f>
        <v>1480</v>
      </c>
      <c r="V16" s="208">
        <f>Q16*U16</f>
        <v>2844560</v>
      </c>
      <c r="W16" s="207">
        <v>2</v>
      </c>
      <c r="X16" s="218">
        <v>1</v>
      </c>
      <c r="Y16" s="217"/>
    </row>
    <row r="17" spans="1:25" ht="15" hidden="1" customHeight="1" x14ac:dyDescent="0.25">
      <c r="A17" s="200" t="s">
        <v>246</v>
      </c>
      <c r="B17" s="148" t="s">
        <v>215</v>
      </c>
      <c r="C17" s="199">
        <v>2128</v>
      </c>
      <c r="D17" s="198" t="s">
        <v>230</v>
      </c>
      <c r="E17" s="198" t="s">
        <v>230</v>
      </c>
      <c r="F17" s="148" t="s">
        <v>229</v>
      </c>
      <c r="G17" s="197">
        <f>VLOOKUP(C17,'[3]SHEET 1'!$I$7:$N$263,4,FALSE)</f>
        <v>74.81</v>
      </c>
      <c r="H17" s="193">
        <f>G17*10.76391</f>
        <v>805.24810709999997</v>
      </c>
      <c r="I17" s="196">
        <f>VLOOKUP(C17,'[3]SHEET 1'!$I$7:$N$263,5,FALSE)</f>
        <v>4.82</v>
      </c>
      <c r="J17" s="196">
        <f>I17*10.76391</f>
        <v>51.882046199999998</v>
      </c>
      <c r="K17" s="195"/>
      <c r="L17" s="194">
        <f>K17*10.76391</f>
        <v>0</v>
      </c>
      <c r="M17" s="195"/>
      <c r="N17" s="194">
        <f>M17*10.76391</f>
        <v>0</v>
      </c>
      <c r="O17" s="193">
        <f>G17+I17+K17+M17</f>
        <v>79.63</v>
      </c>
      <c r="P17" s="193">
        <f>O17*10.76391</f>
        <v>857.13015329999985</v>
      </c>
      <c r="Q17" s="192">
        <f>ROUNDUP(H17+J17+L17/2+N17/2,0)</f>
        <v>858</v>
      </c>
      <c r="R17" s="192">
        <f>ROUNDUP(P17,0)</f>
        <v>858</v>
      </c>
      <c r="S17" s="192">
        <v>1480</v>
      </c>
      <c r="T17" s="192"/>
      <c r="U17" s="192">
        <f>SUM(S17:T17)</f>
        <v>1480</v>
      </c>
      <c r="V17" s="192">
        <f>Q17*U17</f>
        <v>1269840</v>
      </c>
      <c r="W17" s="191">
        <v>1</v>
      </c>
      <c r="X17" s="85">
        <v>1</v>
      </c>
      <c r="Y17" s="190" t="s">
        <v>245</v>
      </c>
    </row>
    <row r="18" spans="1:25" ht="15" hidden="1" customHeight="1" x14ac:dyDescent="0.25">
      <c r="A18" s="200">
        <v>16</v>
      </c>
      <c r="B18" s="148" t="s">
        <v>215</v>
      </c>
      <c r="C18" s="199">
        <v>2129</v>
      </c>
      <c r="D18" s="198" t="s">
        <v>230</v>
      </c>
      <c r="E18" s="198" t="s">
        <v>230</v>
      </c>
      <c r="F18" s="148" t="s">
        <v>233</v>
      </c>
      <c r="G18" s="197">
        <f>VLOOKUP(C18,'[3]SHEET 1'!$I$7:$N$263,4,FALSE)</f>
        <v>74.42</v>
      </c>
      <c r="H18" s="193">
        <f>G18*10.76391</f>
        <v>801.05018219999999</v>
      </c>
      <c r="I18" s="196">
        <f>VLOOKUP(C18,'[3]SHEET 1'!$I$7:$N$263,5,FALSE)</f>
        <v>4.83</v>
      </c>
      <c r="J18" s="196">
        <f>I18*10.76391</f>
        <v>51.989685299999998</v>
      </c>
      <c r="K18" s="195"/>
      <c r="L18" s="194">
        <f>K18*10.76391</f>
        <v>0</v>
      </c>
      <c r="M18" s="195"/>
      <c r="N18" s="194">
        <f>M18*10.76391</f>
        <v>0</v>
      </c>
      <c r="O18" s="193">
        <f>G18+I18+K18+M18</f>
        <v>79.25</v>
      </c>
      <c r="P18" s="193">
        <f>O18*10.76391</f>
        <v>853.0398674999999</v>
      </c>
      <c r="Q18" s="192">
        <f>ROUNDUP(H18+J18+L18/2+N18/2,0)</f>
        <v>854</v>
      </c>
      <c r="R18" s="192">
        <f>ROUNDUP(P18,0)</f>
        <v>854</v>
      </c>
      <c r="S18" s="192">
        <v>1480</v>
      </c>
      <c r="T18" s="192"/>
      <c r="U18" s="192">
        <f>SUM(S18:T18)</f>
        <v>1480</v>
      </c>
      <c r="V18" s="192">
        <f>Q18*U18</f>
        <v>1263920</v>
      </c>
      <c r="W18" s="191">
        <v>1</v>
      </c>
      <c r="X18" s="85">
        <v>1</v>
      </c>
      <c r="Y18" s="190" t="s">
        <v>244</v>
      </c>
    </row>
    <row r="19" spans="1:25" ht="15" hidden="1" customHeight="1" x14ac:dyDescent="0.25">
      <c r="A19" s="200">
        <v>17</v>
      </c>
      <c r="B19" s="148" t="s">
        <v>215</v>
      </c>
      <c r="C19" s="199">
        <v>2134</v>
      </c>
      <c r="D19" s="198" t="s">
        <v>230</v>
      </c>
      <c r="E19" s="198" t="s">
        <v>221</v>
      </c>
      <c r="F19" s="148" t="s">
        <v>232</v>
      </c>
      <c r="G19" s="197">
        <f>VLOOKUP(C19,'[3]SHEET 1'!$I$7:$N$263,4,FALSE)</f>
        <v>159.53</v>
      </c>
      <c r="H19" s="193">
        <f>G19*10.76391</f>
        <v>1717.1665622999999</v>
      </c>
      <c r="I19" s="196">
        <f>VLOOKUP(C19,'[3]SHEET 1'!$I$7:$N$263,5,FALSE)</f>
        <v>16.02</v>
      </c>
      <c r="J19" s="196">
        <f>I19*10.76391</f>
        <v>172.43783819999999</v>
      </c>
      <c r="K19" s="195"/>
      <c r="L19" s="194">
        <f>K19*10.76391</f>
        <v>0</v>
      </c>
      <c r="M19" s="195"/>
      <c r="N19" s="194">
        <f>M19*10.76391</f>
        <v>0</v>
      </c>
      <c r="O19" s="193">
        <f>G19+I19+K19+M19</f>
        <v>175.55</v>
      </c>
      <c r="P19" s="193">
        <f>O19*10.76391</f>
        <v>1889.6044004999999</v>
      </c>
      <c r="Q19" s="192">
        <f>ROUNDUP(H19+J19+L19/2+N19/2,0)</f>
        <v>1890</v>
      </c>
      <c r="R19" s="192">
        <f>ROUNDUP(P19,0)</f>
        <v>1890</v>
      </c>
      <c r="S19" s="192">
        <v>1480</v>
      </c>
      <c r="T19" s="192"/>
      <c r="U19" s="192">
        <f>SUM(S19:T19)</f>
        <v>1480</v>
      </c>
      <c r="V19" s="192">
        <f>Q19*U19</f>
        <v>2797200</v>
      </c>
      <c r="W19" s="191">
        <v>2</v>
      </c>
      <c r="X19" s="85">
        <v>1</v>
      </c>
      <c r="Y19" s="190"/>
    </row>
    <row r="20" spans="1:25" s="56" customFormat="1" ht="15" customHeight="1" x14ac:dyDescent="0.25">
      <c r="A20" s="200">
        <v>18</v>
      </c>
      <c r="B20" s="148" t="s">
        <v>215</v>
      </c>
      <c r="C20" s="199">
        <v>2135</v>
      </c>
      <c r="D20" s="231">
        <v>1</v>
      </c>
      <c r="E20" s="198" t="s">
        <v>230</v>
      </c>
      <c r="F20" s="148" t="s">
        <v>229</v>
      </c>
      <c r="G20" s="197">
        <f>VLOOKUP(C20,'[3]SHEET 1'!$I$7:$N$263,4,FALSE)</f>
        <v>74.88</v>
      </c>
      <c r="H20" s="193">
        <f>G20*10.76391</f>
        <v>806.00158079999994</v>
      </c>
      <c r="I20" s="196">
        <f>VLOOKUP(C20,'[3]SHEET 1'!$I$7:$N$263,5,FALSE)</f>
        <v>4.83</v>
      </c>
      <c r="J20" s="196">
        <f>I20*10.76391</f>
        <v>51.989685299999998</v>
      </c>
      <c r="K20" s="195"/>
      <c r="L20" s="194">
        <f>K20*10.76391</f>
        <v>0</v>
      </c>
      <c r="M20" s="195"/>
      <c r="N20" s="194">
        <f>M20*10.76391</f>
        <v>0</v>
      </c>
      <c r="O20" s="193">
        <f>G20+I20+K20+M20</f>
        <v>79.709999999999994</v>
      </c>
      <c r="P20" s="193">
        <f>O20*10.76391</f>
        <v>857.99126609999985</v>
      </c>
      <c r="Q20" s="192">
        <f>ROUNDUP(H20+J20+L20/2+N20/2,0)</f>
        <v>858</v>
      </c>
      <c r="R20" s="192">
        <f>ROUNDUP(P20,0)</f>
        <v>858</v>
      </c>
      <c r="S20" s="192">
        <v>1480</v>
      </c>
      <c r="T20" s="192"/>
      <c r="U20" s="192">
        <f>SUM(S20:T20)</f>
        <v>1480</v>
      </c>
      <c r="V20" s="192">
        <f>Q20*U20</f>
        <v>1269840</v>
      </c>
      <c r="W20" s="191">
        <v>1</v>
      </c>
      <c r="X20" s="99">
        <v>1</v>
      </c>
      <c r="Y20" s="220"/>
    </row>
    <row r="21" spans="1:25" ht="15" customHeight="1" x14ac:dyDescent="0.25">
      <c r="A21" s="200">
        <v>19</v>
      </c>
      <c r="B21" s="148" t="s">
        <v>215</v>
      </c>
      <c r="C21" s="199">
        <v>2201</v>
      </c>
      <c r="D21" s="198" t="s">
        <v>215</v>
      </c>
      <c r="E21" s="198" t="s">
        <v>230</v>
      </c>
      <c r="F21" s="198" t="s">
        <v>229</v>
      </c>
      <c r="G21" s="197">
        <f>VLOOKUP(C21,'[3]SHEET 1'!$I$7:$N$263,4,FALSE)</f>
        <v>74.81</v>
      </c>
      <c r="H21" s="193">
        <f>G21*10.76391</f>
        <v>805.24810709999997</v>
      </c>
      <c r="I21" s="196">
        <f>VLOOKUP(C21,'[3]SHEET 1'!$I$7:$N$263,5,FALSE)</f>
        <v>4.82</v>
      </c>
      <c r="J21" s="196">
        <f>I21*10.76391</f>
        <v>51.882046199999998</v>
      </c>
      <c r="K21" s="195"/>
      <c r="L21" s="194">
        <f>K21*10.76391</f>
        <v>0</v>
      </c>
      <c r="M21" s="195"/>
      <c r="N21" s="194">
        <f>M21*10.76391</f>
        <v>0</v>
      </c>
      <c r="O21" s="193">
        <f>G21+I21+K21+M21</f>
        <v>79.63</v>
      </c>
      <c r="P21" s="193">
        <f>O21*10.76391</f>
        <v>857.13015329999985</v>
      </c>
      <c r="Q21" s="192">
        <f>ROUNDUP(H21+J21+L21/2+N21/2,0)</f>
        <v>858</v>
      </c>
      <c r="R21" s="192">
        <f>ROUNDUP(P21,0)</f>
        <v>858</v>
      </c>
      <c r="S21" s="192">
        <v>1480</v>
      </c>
      <c r="T21" s="192"/>
      <c r="U21" s="192">
        <f>SUM(S21:T21)</f>
        <v>1480</v>
      </c>
      <c r="V21" s="192">
        <f>Q21*U21</f>
        <v>1269840</v>
      </c>
      <c r="W21" s="191">
        <v>1</v>
      </c>
      <c r="X21" s="99">
        <v>1</v>
      </c>
      <c r="Y21" s="220"/>
    </row>
    <row r="22" spans="1:25" ht="15" customHeight="1" x14ac:dyDescent="0.25">
      <c r="A22" s="200">
        <v>20</v>
      </c>
      <c r="B22" s="148" t="s">
        <v>215</v>
      </c>
      <c r="C22" s="199">
        <v>2202</v>
      </c>
      <c r="D22" s="198" t="s">
        <v>215</v>
      </c>
      <c r="E22" s="198" t="s">
        <v>230</v>
      </c>
      <c r="F22" s="198" t="s">
        <v>233</v>
      </c>
      <c r="G22" s="197">
        <f>VLOOKUP(C22,'[3]SHEET 1'!$I$7:$N$263,4,FALSE)</f>
        <v>74.52</v>
      </c>
      <c r="H22" s="193">
        <f>G22*10.76391</f>
        <v>802.12657319999994</v>
      </c>
      <c r="I22" s="196">
        <f>VLOOKUP(C22,'[3]SHEET 1'!$I$7:$N$263,5,FALSE)</f>
        <v>4.83</v>
      </c>
      <c r="J22" s="196">
        <f>I22*10.76391</f>
        <v>51.989685299999998</v>
      </c>
      <c r="K22" s="195"/>
      <c r="L22" s="194">
        <f>K22*10.76391</f>
        <v>0</v>
      </c>
      <c r="M22" s="195"/>
      <c r="N22" s="194">
        <f>M22*10.76391</f>
        <v>0</v>
      </c>
      <c r="O22" s="193">
        <f>G22+I22+K22+M22</f>
        <v>79.349999999999994</v>
      </c>
      <c r="P22" s="193">
        <f>O22*10.76391</f>
        <v>854.11625849999984</v>
      </c>
      <c r="Q22" s="192">
        <f>ROUNDUP(H22+J22+L22/2+N22/2,0)</f>
        <v>855</v>
      </c>
      <c r="R22" s="192">
        <f>ROUNDUP(P22,0)</f>
        <v>855</v>
      </c>
      <c r="S22" s="192">
        <v>1480</v>
      </c>
      <c r="T22" s="192"/>
      <c r="U22" s="192">
        <f>SUM(S22:T22)</f>
        <v>1480</v>
      </c>
      <c r="V22" s="192">
        <f>Q22*U22</f>
        <v>1265400</v>
      </c>
      <c r="W22" s="191">
        <v>1</v>
      </c>
      <c r="X22" s="99">
        <v>1</v>
      </c>
      <c r="Y22" s="220"/>
    </row>
    <row r="23" spans="1:25" ht="15" customHeight="1" x14ac:dyDescent="0.25">
      <c r="A23" s="200">
        <v>21</v>
      </c>
      <c r="B23" s="148" t="s">
        <v>215</v>
      </c>
      <c r="C23" s="199">
        <v>2203</v>
      </c>
      <c r="D23" s="198" t="s">
        <v>215</v>
      </c>
      <c r="E23" s="198" t="s">
        <v>230</v>
      </c>
      <c r="F23" s="198" t="s">
        <v>229</v>
      </c>
      <c r="G23" s="197">
        <f>VLOOKUP(C23,'[3]SHEET 1'!$I$7:$N$263,4,FALSE)</f>
        <v>75.2</v>
      </c>
      <c r="H23" s="193">
        <f>G23*10.76391</f>
        <v>809.44603199999995</v>
      </c>
      <c r="I23" s="196">
        <f>VLOOKUP(C23,'[3]SHEET 1'!$I$7:$N$263,5,FALSE)</f>
        <v>4.83</v>
      </c>
      <c r="J23" s="196">
        <f>I23*10.76391</f>
        <v>51.989685299999998</v>
      </c>
      <c r="K23" s="195"/>
      <c r="L23" s="194">
        <f>K23*10.76391</f>
        <v>0</v>
      </c>
      <c r="M23" s="195"/>
      <c r="N23" s="194">
        <f>M23*10.76391</f>
        <v>0</v>
      </c>
      <c r="O23" s="193">
        <f>G23+I23+K23+M23</f>
        <v>80.03</v>
      </c>
      <c r="P23" s="193">
        <f>O23*10.76391</f>
        <v>861.43571729999996</v>
      </c>
      <c r="Q23" s="192">
        <f>ROUNDUP(H23+J23+L23/2+N23/2,0)</f>
        <v>862</v>
      </c>
      <c r="R23" s="192">
        <f>ROUNDUP(P23,0)</f>
        <v>862</v>
      </c>
      <c r="S23" s="192">
        <v>1480</v>
      </c>
      <c r="T23" s="192"/>
      <c r="U23" s="192">
        <f>SUM(S23:T23)</f>
        <v>1480</v>
      </c>
      <c r="V23" s="192">
        <f>Q23*U23</f>
        <v>1275760</v>
      </c>
      <c r="W23" s="191">
        <v>1</v>
      </c>
      <c r="X23" s="99">
        <v>1</v>
      </c>
      <c r="Y23" s="220"/>
    </row>
    <row r="24" spans="1:25" ht="15" hidden="1" customHeight="1" x14ac:dyDescent="0.25">
      <c r="A24" s="200">
        <v>22</v>
      </c>
      <c r="B24" s="148" t="s">
        <v>215</v>
      </c>
      <c r="C24" s="199">
        <v>2205</v>
      </c>
      <c r="D24" s="198" t="s">
        <v>215</v>
      </c>
      <c r="E24" s="198" t="s">
        <v>236</v>
      </c>
      <c r="F24" s="198" t="s">
        <v>235</v>
      </c>
      <c r="G24" s="197">
        <f>VLOOKUP(C24,'[3]SHEET 1'!$I$7:$N$263,4,FALSE)</f>
        <v>55.23</v>
      </c>
      <c r="H24" s="193">
        <f>G24*10.76391</f>
        <v>594.49074929999995</v>
      </c>
      <c r="I24" s="196">
        <f>VLOOKUP(C24,'[3]SHEET 1'!$I$7:$N$263,5,FALSE)</f>
        <v>0</v>
      </c>
      <c r="J24" s="196">
        <f>I24*10.76391</f>
        <v>0</v>
      </c>
      <c r="K24" s="195"/>
      <c r="L24" s="194">
        <f>K24*10.76391</f>
        <v>0</v>
      </c>
      <c r="M24" s="195"/>
      <c r="N24" s="194">
        <f>M24*10.76391</f>
        <v>0</v>
      </c>
      <c r="O24" s="193">
        <f>G24+I24+K24+M24</f>
        <v>55.23</v>
      </c>
      <c r="P24" s="193">
        <f>O24*10.76391</f>
        <v>594.49074929999995</v>
      </c>
      <c r="Q24" s="192">
        <f>ROUNDUP(H24+J24+L24/2+N24/2,0)</f>
        <v>595</v>
      </c>
      <c r="R24" s="192">
        <f>ROUNDUP(P24,0)</f>
        <v>595</v>
      </c>
      <c r="S24" s="192">
        <v>1570</v>
      </c>
      <c r="T24" s="192"/>
      <c r="U24" s="192">
        <f>SUM(S24:T24)</f>
        <v>1570</v>
      </c>
      <c r="V24" s="192">
        <f>Q24*U24</f>
        <v>934150</v>
      </c>
      <c r="W24" s="191">
        <v>1</v>
      </c>
      <c r="X24" s="85">
        <v>1</v>
      </c>
      <c r="Y24" s="190"/>
    </row>
    <row r="25" spans="1:25" ht="15" hidden="1" customHeight="1" x14ac:dyDescent="0.25">
      <c r="A25" s="200">
        <v>23</v>
      </c>
      <c r="B25" s="148" t="s">
        <v>215</v>
      </c>
      <c r="C25" s="199">
        <v>2206</v>
      </c>
      <c r="D25" s="198" t="s">
        <v>215</v>
      </c>
      <c r="E25" s="198" t="s">
        <v>236</v>
      </c>
      <c r="F25" s="198" t="s">
        <v>235</v>
      </c>
      <c r="G25" s="197">
        <f>VLOOKUP(C25,'[3]SHEET 1'!$I$7:$N$263,4,FALSE)</f>
        <v>55.23</v>
      </c>
      <c r="H25" s="193">
        <f>G25*10.76391</f>
        <v>594.49074929999995</v>
      </c>
      <c r="I25" s="196">
        <f>VLOOKUP(C25,'[3]SHEET 1'!$I$7:$N$263,5,FALSE)</f>
        <v>0</v>
      </c>
      <c r="J25" s="196">
        <f>I25*10.76391</f>
        <v>0</v>
      </c>
      <c r="K25" s="195"/>
      <c r="L25" s="194">
        <f>K25*10.76391</f>
        <v>0</v>
      </c>
      <c r="M25" s="195"/>
      <c r="N25" s="194">
        <f>M25*10.76391</f>
        <v>0</v>
      </c>
      <c r="O25" s="193">
        <f>G25+I25+K25+M25</f>
        <v>55.23</v>
      </c>
      <c r="P25" s="193">
        <f>O25*10.76391</f>
        <v>594.49074929999995</v>
      </c>
      <c r="Q25" s="192">
        <f>ROUNDUP(H25+J25+L25/2+N25/2,0)</f>
        <v>595</v>
      </c>
      <c r="R25" s="192">
        <f>ROUNDUP(P25,0)</f>
        <v>595</v>
      </c>
      <c r="S25" s="192">
        <v>1570</v>
      </c>
      <c r="T25" s="192"/>
      <c r="U25" s="192">
        <f>SUM(S25:T25)</f>
        <v>1570</v>
      </c>
      <c r="V25" s="192">
        <f>Q25*U25</f>
        <v>934150</v>
      </c>
      <c r="W25" s="191">
        <v>1</v>
      </c>
      <c r="X25" s="85">
        <v>1</v>
      </c>
      <c r="Y25" s="190"/>
    </row>
    <row r="26" spans="1:25" ht="15" hidden="1" customHeight="1" x14ac:dyDescent="0.25">
      <c r="A26" s="200">
        <v>24</v>
      </c>
      <c r="B26" s="148" t="s">
        <v>215</v>
      </c>
      <c r="C26" s="199">
        <v>2207</v>
      </c>
      <c r="D26" s="198" t="s">
        <v>215</v>
      </c>
      <c r="E26" s="198" t="s">
        <v>236</v>
      </c>
      <c r="F26" s="198" t="s">
        <v>235</v>
      </c>
      <c r="G26" s="197">
        <f>VLOOKUP(C26,'[3]SHEET 1'!$I$7:$N$263,4,FALSE)</f>
        <v>55.23</v>
      </c>
      <c r="H26" s="193">
        <f>G26*10.76391</f>
        <v>594.49074929999995</v>
      </c>
      <c r="I26" s="196">
        <f>VLOOKUP(C26,'[3]SHEET 1'!$I$7:$N$263,5,FALSE)</f>
        <v>0</v>
      </c>
      <c r="J26" s="196">
        <f>I26*10.76391</f>
        <v>0</v>
      </c>
      <c r="K26" s="195"/>
      <c r="L26" s="194">
        <f>K26*10.76391</f>
        <v>0</v>
      </c>
      <c r="M26" s="195"/>
      <c r="N26" s="194">
        <f>M26*10.76391</f>
        <v>0</v>
      </c>
      <c r="O26" s="193">
        <f>G26+I26+K26+M26</f>
        <v>55.23</v>
      </c>
      <c r="P26" s="193">
        <f>O26*10.76391</f>
        <v>594.49074929999995</v>
      </c>
      <c r="Q26" s="192">
        <f>ROUNDUP(H26+J26+L26/2+N26/2,0)</f>
        <v>595</v>
      </c>
      <c r="R26" s="192">
        <f>ROUNDUP(P26,0)</f>
        <v>595</v>
      </c>
      <c r="S26" s="192">
        <v>1570</v>
      </c>
      <c r="T26" s="192"/>
      <c r="U26" s="192">
        <f>SUM(S26:T26)</f>
        <v>1570</v>
      </c>
      <c r="V26" s="192">
        <f>Q26*U26</f>
        <v>934150</v>
      </c>
      <c r="W26" s="191">
        <v>1</v>
      </c>
      <c r="X26" s="85">
        <v>1</v>
      </c>
      <c r="Y26" s="190"/>
    </row>
    <row r="27" spans="1:25" ht="15" hidden="1" customHeight="1" x14ac:dyDescent="0.25">
      <c r="A27" s="200">
        <v>25</v>
      </c>
      <c r="B27" s="148" t="s">
        <v>215</v>
      </c>
      <c r="C27" s="199">
        <v>2208</v>
      </c>
      <c r="D27" s="198" t="s">
        <v>215</v>
      </c>
      <c r="E27" s="198" t="s">
        <v>236</v>
      </c>
      <c r="F27" s="198" t="s">
        <v>235</v>
      </c>
      <c r="G27" s="197">
        <f>VLOOKUP(C27,'[3]SHEET 1'!$I$7:$N$263,4,FALSE)</f>
        <v>55.41</v>
      </c>
      <c r="H27" s="193">
        <f>G27*10.76391</f>
        <v>596.42825309999989</v>
      </c>
      <c r="I27" s="196">
        <f>VLOOKUP(C27,'[3]SHEET 1'!$I$7:$N$263,5,FALSE)</f>
        <v>0</v>
      </c>
      <c r="J27" s="196">
        <f>I27*10.76391</f>
        <v>0</v>
      </c>
      <c r="K27" s="195"/>
      <c r="L27" s="194">
        <f>K27*10.76391</f>
        <v>0</v>
      </c>
      <c r="M27" s="195"/>
      <c r="N27" s="194">
        <f>M27*10.76391</f>
        <v>0</v>
      </c>
      <c r="O27" s="193">
        <f>G27+I27+K27+M27</f>
        <v>55.41</v>
      </c>
      <c r="P27" s="193">
        <f>O27*10.76391</f>
        <v>596.42825309999989</v>
      </c>
      <c r="Q27" s="192">
        <f>ROUNDUP(H27+J27+L27/2+N27/2,0)</f>
        <v>597</v>
      </c>
      <c r="R27" s="192">
        <f>ROUNDUP(P27,0)</f>
        <v>597</v>
      </c>
      <c r="S27" s="192">
        <v>1570</v>
      </c>
      <c r="T27" s="192"/>
      <c r="U27" s="192">
        <f>SUM(S27:T27)</f>
        <v>1570</v>
      </c>
      <c r="V27" s="192">
        <f>Q27*U27</f>
        <v>937290</v>
      </c>
      <c r="W27" s="191">
        <v>1</v>
      </c>
      <c r="X27" s="85">
        <v>1</v>
      </c>
      <c r="Y27" s="190"/>
    </row>
    <row r="28" spans="1:25" ht="15" customHeight="1" x14ac:dyDescent="0.25">
      <c r="A28" s="200">
        <v>26</v>
      </c>
      <c r="B28" s="148" t="s">
        <v>215</v>
      </c>
      <c r="C28" s="199">
        <v>2210</v>
      </c>
      <c r="D28" s="198" t="s">
        <v>215</v>
      </c>
      <c r="E28" s="198" t="s">
        <v>230</v>
      </c>
      <c r="F28" s="198" t="s">
        <v>229</v>
      </c>
      <c r="G28" s="197">
        <f>VLOOKUP(C28,'[3]SHEET 1'!$I$7:$N$263,4,FALSE)</f>
        <v>74.81</v>
      </c>
      <c r="H28" s="193">
        <f>G28*10.76391</f>
        <v>805.24810709999997</v>
      </c>
      <c r="I28" s="196">
        <f>VLOOKUP(C28,'[3]SHEET 1'!$I$7:$N$263,5,FALSE)</f>
        <v>4.83</v>
      </c>
      <c r="J28" s="196">
        <f>I28*10.76391</f>
        <v>51.989685299999998</v>
      </c>
      <c r="K28" s="195"/>
      <c r="L28" s="194">
        <f>K28*10.76391</f>
        <v>0</v>
      </c>
      <c r="M28" s="195"/>
      <c r="N28" s="194">
        <f>M28*10.76391</f>
        <v>0</v>
      </c>
      <c r="O28" s="193">
        <f>G28+I28+K28+M28</f>
        <v>79.64</v>
      </c>
      <c r="P28" s="193">
        <f>O28*10.76391</f>
        <v>857.23779239999999</v>
      </c>
      <c r="Q28" s="192">
        <f>ROUNDUP(H28+J28+L28/2+N28/2,0)</f>
        <v>858</v>
      </c>
      <c r="R28" s="192">
        <f>ROUNDUP(P28,0)</f>
        <v>858</v>
      </c>
      <c r="S28" s="192">
        <v>1480</v>
      </c>
      <c r="T28" s="192"/>
      <c r="U28" s="192">
        <f>SUM(S28:T28)</f>
        <v>1480</v>
      </c>
      <c r="V28" s="192">
        <f>Q28*U28</f>
        <v>1269840</v>
      </c>
      <c r="W28" s="191">
        <v>1</v>
      </c>
      <c r="X28" s="99">
        <v>1</v>
      </c>
      <c r="Y28" s="220"/>
    </row>
    <row r="29" spans="1:25" s="56" customFormat="1" ht="15" customHeight="1" x14ac:dyDescent="0.25">
      <c r="A29" s="200">
        <v>27</v>
      </c>
      <c r="B29" s="148" t="s">
        <v>215</v>
      </c>
      <c r="C29" s="199">
        <v>2211</v>
      </c>
      <c r="D29" s="198" t="s">
        <v>215</v>
      </c>
      <c r="E29" s="198" t="s">
        <v>230</v>
      </c>
      <c r="F29" s="198" t="s">
        <v>229</v>
      </c>
      <c r="G29" s="197">
        <f>VLOOKUP(C29,'[3]SHEET 1'!$I$7:$N$263,4,FALSE)</f>
        <v>74.81</v>
      </c>
      <c r="H29" s="193">
        <f>G29*10.76391</f>
        <v>805.24810709999997</v>
      </c>
      <c r="I29" s="196">
        <f>VLOOKUP(C29,'[3]SHEET 1'!$I$7:$N$263,5,FALSE)</f>
        <v>4.83</v>
      </c>
      <c r="J29" s="196">
        <f>I29*10.76391</f>
        <v>51.989685299999998</v>
      </c>
      <c r="K29" s="195"/>
      <c r="L29" s="194">
        <f>K29*10.76391</f>
        <v>0</v>
      </c>
      <c r="M29" s="195"/>
      <c r="N29" s="194">
        <f>M29*10.76391</f>
        <v>0</v>
      </c>
      <c r="O29" s="193">
        <f>G29+I29+K29+M29</f>
        <v>79.64</v>
      </c>
      <c r="P29" s="193">
        <f>O29*10.76391</f>
        <v>857.23779239999999</v>
      </c>
      <c r="Q29" s="192">
        <f>ROUNDUP(H29+J29+L29/2+N29/2,0)</f>
        <v>858</v>
      </c>
      <c r="R29" s="192">
        <f>ROUNDUP(P29,0)</f>
        <v>858</v>
      </c>
      <c r="S29" s="192">
        <v>1480</v>
      </c>
      <c r="T29" s="192"/>
      <c r="U29" s="192">
        <f>SUM(S29:T29)</f>
        <v>1480</v>
      </c>
      <c r="V29" s="192">
        <f>Q29*U29</f>
        <v>1269840</v>
      </c>
      <c r="W29" s="191">
        <v>1</v>
      </c>
      <c r="X29" s="85">
        <v>1</v>
      </c>
      <c r="Y29" s="190"/>
    </row>
    <row r="30" spans="1:25" ht="15" customHeight="1" x14ac:dyDescent="0.25">
      <c r="A30" s="200">
        <v>28</v>
      </c>
      <c r="B30" s="148" t="s">
        <v>215</v>
      </c>
      <c r="C30" s="199">
        <v>2212</v>
      </c>
      <c r="D30" s="198" t="s">
        <v>215</v>
      </c>
      <c r="E30" s="198" t="s">
        <v>230</v>
      </c>
      <c r="F30" s="198" t="s">
        <v>229</v>
      </c>
      <c r="G30" s="197">
        <f>VLOOKUP(C30,'[3]SHEET 1'!$I$7:$N$263,4,FALSE)</f>
        <v>74.819999999999993</v>
      </c>
      <c r="H30" s="193">
        <f>G30*10.76391</f>
        <v>805.35574619999988</v>
      </c>
      <c r="I30" s="196">
        <f>VLOOKUP(C30,'[3]SHEET 1'!$I$7:$N$263,5,FALSE)</f>
        <v>4.83</v>
      </c>
      <c r="J30" s="196">
        <f>I30*10.76391</f>
        <v>51.989685299999998</v>
      </c>
      <c r="K30" s="195"/>
      <c r="L30" s="194">
        <f>K30*10.76391</f>
        <v>0</v>
      </c>
      <c r="M30" s="195"/>
      <c r="N30" s="194">
        <f>M30*10.76391</f>
        <v>0</v>
      </c>
      <c r="O30" s="193">
        <f>G30+I30+K30+M30</f>
        <v>79.649999999999991</v>
      </c>
      <c r="P30" s="193">
        <f>O30*10.76391</f>
        <v>857.34543149999979</v>
      </c>
      <c r="Q30" s="192">
        <f>ROUNDUP(H30+J30+L30/2+N30/2,0)</f>
        <v>858</v>
      </c>
      <c r="R30" s="192">
        <f>ROUNDUP(P30,0)</f>
        <v>858</v>
      </c>
      <c r="S30" s="192">
        <v>1480</v>
      </c>
      <c r="T30" s="192"/>
      <c r="U30" s="192">
        <f>SUM(S30:T30)</f>
        <v>1480</v>
      </c>
      <c r="V30" s="192">
        <f>Q30*U30</f>
        <v>1269840</v>
      </c>
      <c r="W30" s="191">
        <v>1</v>
      </c>
      <c r="X30" s="85">
        <v>1</v>
      </c>
      <c r="Y30" s="190"/>
    </row>
    <row r="31" spans="1:25" ht="15" hidden="1" customHeight="1" x14ac:dyDescent="0.25">
      <c r="A31" s="200">
        <v>29</v>
      </c>
      <c r="B31" s="148" t="s">
        <v>215</v>
      </c>
      <c r="C31" s="199">
        <v>2213</v>
      </c>
      <c r="D31" s="198" t="s">
        <v>215</v>
      </c>
      <c r="E31" s="198" t="s">
        <v>221</v>
      </c>
      <c r="F31" s="198" t="s">
        <v>232</v>
      </c>
      <c r="G31" s="197">
        <f>VLOOKUP(C31,'[3]SHEET 1'!$I$7:$N$263,4,FALSE)</f>
        <v>158.88999999999999</v>
      </c>
      <c r="H31" s="193">
        <f>G31*10.76391</f>
        <v>1710.2776598999997</v>
      </c>
      <c r="I31" s="196">
        <f>VLOOKUP(C31,'[3]SHEET 1'!$I$7:$N$263,5,FALSE)</f>
        <v>16.010000000000002</v>
      </c>
      <c r="J31" s="196">
        <f>I31*10.76391</f>
        <v>172.33019910000002</v>
      </c>
      <c r="K31" s="195"/>
      <c r="L31" s="194">
        <f>K31*10.76391</f>
        <v>0</v>
      </c>
      <c r="M31" s="195"/>
      <c r="N31" s="194">
        <f>M31*10.76391</f>
        <v>0</v>
      </c>
      <c r="O31" s="193">
        <f>G31+I31+K31+M31</f>
        <v>174.89999999999998</v>
      </c>
      <c r="P31" s="193">
        <f>O31*10.76391</f>
        <v>1882.6078589999995</v>
      </c>
      <c r="Q31" s="192">
        <f>ROUNDUP(H31+J31+L31/2+N31/2,0)</f>
        <v>1883</v>
      </c>
      <c r="R31" s="192">
        <f>ROUNDUP(P31,0)</f>
        <v>1883</v>
      </c>
      <c r="S31" s="192">
        <v>1480</v>
      </c>
      <c r="T31" s="192"/>
      <c r="U31" s="192">
        <f>SUM(S31:T31)</f>
        <v>1480</v>
      </c>
      <c r="V31" s="192">
        <f>Q31*U31</f>
        <v>2786840</v>
      </c>
      <c r="W31" s="191">
        <v>2</v>
      </c>
      <c r="X31" s="85">
        <v>1</v>
      </c>
      <c r="Y31" s="190"/>
    </row>
    <row r="32" spans="1:25" ht="15" customHeight="1" x14ac:dyDescent="0.25">
      <c r="A32" s="200">
        <v>30</v>
      </c>
      <c r="B32" s="148" t="s">
        <v>215</v>
      </c>
      <c r="C32" s="199">
        <v>2214</v>
      </c>
      <c r="D32" s="198" t="s">
        <v>215</v>
      </c>
      <c r="E32" s="198" t="s">
        <v>230</v>
      </c>
      <c r="F32" s="148" t="s">
        <v>234</v>
      </c>
      <c r="G32" s="197">
        <f>VLOOKUP(C32,'[3]SHEET 1'!$I$7:$N$263,4,FALSE)</f>
        <v>74.97</v>
      </c>
      <c r="H32" s="193">
        <f>G32*10.76391</f>
        <v>806.97033269999997</v>
      </c>
      <c r="I32" s="196">
        <f>VLOOKUP(C32,'[3]SHEET 1'!$I$7:$N$263,5,FALSE)</f>
        <v>4.83</v>
      </c>
      <c r="J32" s="196">
        <f>I32*10.76391</f>
        <v>51.989685299999998</v>
      </c>
      <c r="K32" s="195"/>
      <c r="L32" s="194">
        <f>K32*10.76391</f>
        <v>0</v>
      </c>
      <c r="M32" s="195"/>
      <c r="N32" s="194">
        <f>M32*10.76391</f>
        <v>0</v>
      </c>
      <c r="O32" s="193">
        <f>G32+I32+K32+M32</f>
        <v>79.8</v>
      </c>
      <c r="P32" s="193">
        <f>O32*10.76391</f>
        <v>858.96001799999988</v>
      </c>
      <c r="Q32" s="192">
        <f>ROUNDUP(H32+J32+L32/2+N32/2,0)</f>
        <v>859</v>
      </c>
      <c r="R32" s="192">
        <f>ROUNDUP(P32,0)</f>
        <v>859</v>
      </c>
      <c r="S32" s="192">
        <v>1480</v>
      </c>
      <c r="T32" s="192"/>
      <c r="U32" s="192">
        <f>SUM(S32:T32)</f>
        <v>1480</v>
      </c>
      <c r="V32" s="192">
        <f>Q32*U32</f>
        <v>1271320</v>
      </c>
      <c r="W32" s="191">
        <v>1</v>
      </c>
      <c r="X32" s="85">
        <v>1</v>
      </c>
      <c r="Y32" s="190"/>
    </row>
    <row r="33" spans="1:25" ht="15" customHeight="1" x14ac:dyDescent="0.25">
      <c r="A33" s="200">
        <v>31</v>
      </c>
      <c r="B33" s="148" t="s">
        <v>215</v>
      </c>
      <c r="C33" s="199">
        <v>2215</v>
      </c>
      <c r="D33" s="198" t="s">
        <v>215</v>
      </c>
      <c r="E33" s="198" t="s">
        <v>230</v>
      </c>
      <c r="F33" s="148" t="s">
        <v>229</v>
      </c>
      <c r="G33" s="197">
        <f>VLOOKUP(C33,'[3]SHEET 1'!$I$7:$N$263,4,FALSE)</f>
        <v>74.81</v>
      </c>
      <c r="H33" s="193">
        <f>G33*10.76391</f>
        <v>805.24810709999997</v>
      </c>
      <c r="I33" s="196">
        <f>VLOOKUP(C33,'[3]SHEET 1'!$I$7:$N$263,5,FALSE)</f>
        <v>4.83</v>
      </c>
      <c r="J33" s="196">
        <f>I33*10.76391</f>
        <v>51.989685299999998</v>
      </c>
      <c r="K33" s="195"/>
      <c r="L33" s="194">
        <f>K33*10.76391</f>
        <v>0</v>
      </c>
      <c r="M33" s="195"/>
      <c r="N33" s="194">
        <f>M33*10.76391</f>
        <v>0</v>
      </c>
      <c r="O33" s="193">
        <f>G33+I33+K33+M33</f>
        <v>79.64</v>
      </c>
      <c r="P33" s="193">
        <f>O33*10.76391</f>
        <v>857.23779239999999</v>
      </c>
      <c r="Q33" s="192">
        <f>ROUNDUP(H33+J33+L33/2+N33/2,0)</f>
        <v>858</v>
      </c>
      <c r="R33" s="192">
        <f>ROUNDUP(P33,0)</f>
        <v>858</v>
      </c>
      <c r="S33" s="192">
        <v>1480</v>
      </c>
      <c r="T33" s="192"/>
      <c r="U33" s="192">
        <f>SUM(S33:T33)</f>
        <v>1480</v>
      </c>
      <c r="V33" s="192">
        <f>Q33*U33</f>
        <v>1269840</v>
      </c>
      <c r="W33" s="191">
        <v>1</v>
      </c>
      <c r="X33" s="85">
        <v>1</v>
      </c>
      <c r="Y33" s="190"/>
    </row>
    <row r="34" spans="1:25" ht="15" customHeight="1" x14ac:dyDescent="0.25">
      <c r="A34" s="200">
        <v>32</v>
      </c>
      <c r="B34" s="148" t="s">
        <v>215</v>
      </c>
      <c r="C34" s="199">
        <v>2216</v>
      </c>
      <c r="D34" s="198" t="s">
        <v>215</v>
      </c>
      <c r="E34" s="198" t="s">
        <v>230</v>
      </c>
      <c r="F34" s="148" t="s">
        <v>229</v>
      </c>
      <c r="G34" s="197">
        <f>VLOOKUP(C34,'[3]SHEET 1'!$I$7:$N$263,4,FALSE)</f>
        <v>74.81</v>
      </c>
      <c r="H34" s="193">
        <f>G34*10.76391</f>
        <v>805.24810709999997</v>
      </c>
      <c r="I34" s="196">
        <f>VLOOKUP(C34,'[3]SHEET 1'!$I$7:$N$263,5,FALSE)</f>
        <v>4.83</v>
      </c>
      <c r="J34" s="196">
        <f>I34*10.76391</f>
        <v>51.989685299999998</v>
      </c>
      <c r="K34" s="195"/>
      <c r="L34" s="194">
        <f>K34*10.76391</f>
        <v>0</v>
      </c>
      <c r="M34" s="195"/>
      <c r="N34" s="194">
        <f>M34*10.76391</f>
        <v>0</v>
      </c>
      <c r="O34" s="193">
        <f>G34+I34+K34+M34</f>
        <v>79.64</v>
      </c>
      <c r="P34" s="193">
        <f>O34*10.76391</f>
        <v>857.23779239999999</v>
      </c>
      <c r="Q34" s="192">
        <f>ROUNDUP(H34+J34+L34/2+N34/2,0)</f>
        <v>858</v>
      </c>
      <c r="R34" s="192">
        <f>ROUNDUP(P34,0)</f>
        <v>858</v>
      </c>
      <c r="S34" s="192">
        <v>1480</v>
      </c>
      <c r="T34" s="192"/>
      <c r="U34" s="192">
        <f>SUM(S34:T34)</f>
        <v>1480</v>
      </c>
      <c r="V34" s="192">
        <f>Q34*U34</f>
        <v>1269840</v>
      </c>
      <c r="W34" s="191">
        <v>1</v>
      </c>
      <c r="X34" s="85">
        <v>1</v>
      </c>
      <c r="Y34" s="190"/>
    </row>
    <row r="35" spans="1:25" ht="15" customHeight="1" x14ac:dyDescent="0.25">
      <c r="A35" s="200">
        <v>33</v>
      </c>
      <c r="B35" s="148" t="s">
        <v>215</v>
      </c>
      <c r="C35" s="199">
        <v>2217</v>
      </c>
      <c r="D35" s="198" t="s">
        <v>215</v>
      </c>
      <c r="E35" s="198" t="s">
        <v>230</v>
      </c>
      <c r="F35" s="148" t="s">
        <v>229</v>
      </c>
      <c r="G35" s="197">
        <f>VLOOKUP(C35,'[3]SHEET 1'!$I$7:$N$263,4,FALSE)</f>
        <v>74.81</v>
      </c>
      <c r="H35" s="193">
        <f>G35*10.76391</f>
        <v>805.24810709999997</v>
      </c>
      <c r="I35" s="196">
        <f>VLOOKUP(C35,'[3]SHEET 1'!$I$7:$N$263,5,FALSE)</f>
        <v>4.83</v>
      </c>
      <c r="J35" s="196">
        <f>I35*10.76391</f>
        <v>51.989685299999998</v>
      </c>
      <c r="K35" s="195"/>
      <c r="L35" s="194">
        <f>K35*10.76391</f>
        <v>0</v>
      </c>
      <c r="M35" s="195"/>
      <c r="N35" s="194">
        <f>M35*10.76391</f>
        <v>0</v>
      </c>
      <c r="O35" s="193">
        <f>G35+I35+K35+M35</f>
        <v>79.64</v>
      </c>
      <c r="P35" s="193">
        <f>O35*10.76391</f>
        <v>857.23779239999999</v>
      </c>
      <c r="Q35" s="192">
        <f>ROUNDUP(H35+J35+L35/2+N35/2,0)</f>
        <v>858</v>
      </c>
      <c r="R35" s="192">
        <f>ROUNDUP(P35,0)</f>
        <v>858</v>
      </c>
      <c r="S35" s="192">
        <v>1480</v>
      </c>
      <c r="T35" s="192"/>
      <c r="U35" s="192">
        <f>SUM(S35:T35)</f>
        <v>1480</v>
      </c>
      <c r="V35" s="192">
        <f>Q35*U35</f>
        <v>1269840</v>
      </c>
      <c r="W35" s="191">
        <v>1</v>
      </c>
      <c r="X35" s="85">
        <v>1</v>
      </c>
      <c r="Y35" s="190"/>
    </row>
    <row r="36" spans="1:25" s="204" customFormat="1" ht="15" hidden="1" customHeight="1" x14ac:dyDescent="0.25">
      <c r="A36" s="200">
        <v>34</v>
      </c>
      <c r="B36" s="148" t="s">
        <v>215</v>
      </c>
      <c r="C36" s="199">
        <v>2218</v>
      </c>
      <c r="D36" s="198" t="s">
        <v>215</v>
      </c>
      <c r="E36" s="198" t="s">
        <v>215</v>
      </c>
      <c r="F36" s="148" t="s">
        <v>243</v>
      </c>
      <c r="G36" s="197">
        <f>VLOOKUP(C36,'[3]SHEET 1'!$I$7:$N$263,4,FALSE)</f>
        <v>112.85</v>
      </c>
      <c r="H36" s="193">
        <f>G36*10.76391</f>
        <v>1214.7072434999998</v>
      </c>
      <c r="I36" s="196">
        <f>VLOOKUP(C36,'[3]SHEET 1'!$I$7:$N$263,5,FALSE)</f>
        <v>7.95</v>
      </c>
      <c r="J36" s="196">
        <f>I36*10.76391</f>
        <v>85.573084499999993</v>
      </c>
      <c r="K36" s="195"/>
      <c r="L36" s="194">
        <f>K36*10.76391</f>
        <v>0</v>
      </c>
      <c r="M36" s="195"/>
      <c r="N36" s="194">
        <f>M36*10.76391</f>
        <v>0</v>
      </c>
      <c r="O36" s="193">
        <f>G36+I36+K36+M36</f>
        <v>120.8</v>
      </c>
      <c r="P36" s="193">
        <f>O36*10.76391</f>
        <v>1300.2803279999998</v>
      </c>
      <c r="Q36" s="192">
        <f>ROUNDUP(H36+J36+L36/2+N36/2,0)</f>
        <v>1301</v>
      </c>
      <c r="R36" s="192">
        <f>ROUNDUP(P36,0)</f>
        <v>1301</v>
      </c>
      <c r="S36" s="192">
        <v>1480</v>
      </c>
      <c r="T36" s="192"/>
      <c r="U36" s="192">
        <f>SUM(S36:T36)</f>
        <v>1480</v>
      </c>
      <c r="V36" s="192">
        <f>Q36*U36</f>
        <v>1925480</v>
      </c>
      <c r="W36" s="191">
        <v>1</v>
      </c>
      <c r="X36" s="225">
        <v>1</v>
      </c>
      <c r="Y36" s="224"/>
    </row>
    <row r="37" spans="1:25" ht="15" customHeight="1" x14ac:dyDescent="0.25">
      <c r="A37" s="200">
        <v>35</v>
      </c>
      <c r="B37" s="148" t="s">
        <v>215</v>
      </c>
      <c r="C37" s="199">
        <v>2220</v>
      </c>
      <c r="D37" s="198" t="s">
        <v>215</v>
      </c>
      <c r="E37" s="198" t="s">
        <v>230</v>
      </c>
      <c r="F37" s="148" t="s">
        <v>233</v>
      </c>
      <c r="G37" s="197">
        <f>VLOOKUP(C37,'[3]SHEET 1'!$I$7:$N$263,4,FALSE)</f>
        <v>74.42</v>
      </c>
      <c r="H37" s="193">
        <f>G37*10.76391</f>
        <v>801.05018219999999</v>
      </c>
      <c r="I37" s="196">
        <f>VLOOKUP(C37,'[3]SHEET 1'!$I$7:$N$263,5,FALSE)</f>
        <v>4.83</v>
      </c>
      <c r="J37" s="196">
        <f>I37*10.76391</f>
        <v>51.989685299999998</v>
      </c>
      <c r="K37" s="195"/>
      <c r="L37" s="194">
        <f>K37*10.76391</f>
        <v>0</v>
      </c>
      <c r="M37" s="195"/>
      <c r="N37" s="194">
        <f>M37*10.76391</f>
        <v>0</v>
      </c>
      <c r="O37" s="193">
        <f>G37+I37+K37+M37</f>
        <v>79.25</v>
      </c>
      <c r="P37" s="193">
        <f>O37*10.76391</f>
        <v>853.0398674999999</v>
      </c>
      <c r="Q37" s="192">
        <f>ROUNDUP(H37+J37+L37/2+N37/2,0)</f>
        <v>854</v>
      </c>
      <c r="R37" s="192">
        <f>ROUNDUP(P37,0)</f>
        <v>854</v>
      </c>
      <c r="S37" s="192">
        <v>1480</v>
      </c>
      <c r="T37" s="192"/>
      <c r="U37" s="192">
        <f>SUM(S37:T37)</f>
        <v>1480</v>
      </c>
      <c r="V37" s="192">
        <f>Q37*U37</f>
        <v>1263920</v>
      </c>
      <c r="W37" s="191">
        <v>1</v>
      </c>
      <c r="X37" s="99">
        <v>1</v>
      </c>
      <c r="Y37" s="220"/>
    </row>
    <row r="38" spans="1:25" ht="15" customHeight="1" x14ac:dyDescent="0.25">
      <c r="A38" s="200">
        <v>36</v>
      </c>
      <c r="B38" s="148" t="s">
        <v>215</v>
      </c>
      <c r="C38" s="199">
        <v>2221</v>
      </c>
      <c r="D38" s="198" t="s">
        <v>215</v>
      </c>
      <c r="E38" s="198" t="s">
        <v>230</v>
      </c>
      <c r="F38" s="148" t="s">
        <v>229</v>
      </c>
      <c r="G38" s="197">
        <f>VLOOKUP(C38,'[3]SHEET 1'!$I$7:$N$263,4,FALSE)</f>
        <v>74.81</v>
      </c>
      <c r="H38" s="193">
        <f>G38*10.76391</f>
        <v>805.24810709999997</v>
      </c>
      <c r="I38" s="196">
        <f>VLOOKUP(C38,'[3]SHEET 1'!$I$7:$N$263,5,FALSE)</f>
        <v>4.8099999999999996</v>
      </c>
      <c r="J38" s="196">
        <f>I38*10.76391</f>
        <v>51.774407099999991</v>
      </c>
      <c r="K38" s="195"/>
      <c r="L38" s="194">
        <f>K38*10.76391</f>
        <v>0</v>
      </c>
      <c r="M38" s="195"/>
      <c r="N38" s="194">
        <f>M38*10.76391</f>
        <v>0</v>
      </c>
      <c r="O38" s="193">
        <f>G38+I38+K38+M38</f>
        <v>79.62</v>
      </c>
      <c r="P38" s="193">
        <f>O38*10.76391</f>
        <v>857.02251419999993</v>
      </c>
      <c r="Q38" s="192">
        <f>ROUNDUP(H38+J38+L38/2+N38/2,0)</f>
        <v>858</v>
      </c>
      <c r="R38" s="192">
        <f>ROUNDUP(P38,0)</f>
        <v>858</v>
      </c>
      <c r="S38" s="192">
        <v>1480</v>
      </c>
      <c r="T38" s="192"/>
      <c r="U38" s="192">
        <f>SUM(S38:T38)</f>
        <v>1480</v>
      </c>
      <c r="V38" s="192">
        <f>Q38*U38</f>
        <v>1269840</v>
      </c>
      <c r="W38" s="191">
        <v>1</v>
      </c>
      <c r="X38" s="99">
        <v>1</v>
      </c>
      <c r="Y38" s="220"/>
    </row>
    <row r="39" spans="1:25" ht="15" customHeight="1" x14ac:dyDescent="0.25">
      <c r="A39" s="200">
        <v>37</v>
      </c>
      <c r="B39" s="148" t="s">
        <v>215</v>
      </c>
      <c r="C39" s="199">
        <v>2222</v>
      </c>
      <c r="D39" s="198" t="s">
        <v>215</v>
      </c>
      <c r="E39" s="198" t="s">
        <v>230</v>
      </c>
      <c r="F39" s="148" t="s">
        <v>233</v>
      </c>
      <c r="G39" s="197">
        <f>VLOOKUP(C39,'[3]SHEET 1'!$I$7:$N$263,4,FALSE)</f>
        <v>74.42</v>
      </c>
      <c r="H39" s="193">
        <f>G39*10.76391</f>
        <v>801.05018219999999</v>
      </c>
      <c r="I39" s="196">
        <f>VLOOKUP(C39,'[3]SHEET 1'!$I$7:$N$263,5,FALSE)</f>
        <v>4.8099999999999996</v>
      </c>
      <c r="J39" s="196">
        <f>I39*10.76391</f>
        <v>51.774407099999991</v>
      </c>
      <c r="K39" s="195"/>
      <c r="L39" s="194">
        <f>K39*10.76391</f>
        <v>0</v>
      </c>
      <c r="M39" s="195"/>
      <c r="N39" s="194">
        <f>M39*10.76391</f>
        <v>0</v>
      </c>
      <c r="O39" s="193">
        <f>G39+I39+K39+M39</f>
        <v>79.23</v>
      </c>
      <c r="P39" s="193">
        <f>O39*10.76391</f>
        <v>852.82458929999996</v>
      </c>
      <c r="Q39" s="192">
        <f>ROUNDUP(H39+J39+L39/2+N39/2,0)</f>
        <v>853</v>
      </c>
      <c r="R39" s="192">
        <f>ROUNDUP(P39,0)</f>
        <v>853</v>
      </c>
      <c r="S39" s="192">
        <v>1480</v>
      </c>
      <c r="T39" s="192"/>
      <c r="U39" s="192">
        <f>SUM(S39:T39)</f>
        <v>1480</v>
      </c>
      <c r="V39" s="192">
        <f>Q39*U39</f>
        <v>1262440</v>
      </c>
      <c r="W39" s="191">
        <v>1</v>
      </c>
      <c r="X39" s="99">
        <v>1</v>
      </c>
      <c r="Y39" s="220"/>
    </row>
    <row r="40" spans="1:25" ht="15" customHeight="1" x14ac:dyDescent="0.25">
      <c r="A40" s="200">
        <v>38</v>
      </c>
      <c r="B40" s="148" t="s">
        <v>215</v>
      </c>
      <c r="C40" s="199">
        <v>2223</v>
      </c>
      <c r="D40" s="198" t="s">
        <v>215</v>
      </c>
      <c r="E40" s="198" t="s">
        <v>230</v>
      </c>
      <c r="F40" s="148" t="s">
        <v>229</v>
      </c>
      <c r="G40" s="197">
        <f>VLOOKUP(C40,'[3]SHEET 1'!$I$7:$N$263,4,FALSE)</f>
        <v>74.849999999999994</v>
      </c>
      <c r="H40" s="193">
        <f>G40*10.76391</f>
        <v>805.67866349999986</v>
      </c>
      <c r="I40" s="196">
        <f>VLOOKUP(C40,'[3]SHEET 1'!$I$7:$N$263,5,FALSE)</f>
        <v>4.83</v>
      </c>
      <c r="J40" s="196">
        <f>I40*10.76391</f>
        <v>51.989685299999998</v>
      </c>
      <c r="K40" s="195"/>
      <c r="L40" s="194">
        <f>K40*10.76391</f>
        <v>0</v>
      </c>
      <c r="M40" s="195"/>
      <c r="N40" s="194">
        <f>M40*10.76391</f>
        <v>0</v>
      </c>
      <c r="O40" s="193">
        <f>G40+I40+K40+M40</f>
        <v>79.679999999999993</v>
      </c>
      <c r="P40" s="193">
        <f>O40*10.76391</f>
        <v>857.66834879999988</v>
      </c>
      <c r="Q40" s="192">
        <f>ROUNDUP(H40+J40+L40/2+N40/2,0)</f>
        <v>858</v>
      </c>
      <c r="R40" s="192">
        <f>ROUNDUP(P40,0)</f>
        <v>858</v>
      </c>
      <c r="S40" s="192">
        <v>1480</v>
      </c>
      <c r="T40" s="192"/>
      <c r="U40" s="192">
        <f>SUM(S40:T40)</f>
        <v>1480</v>
      </c>
      <c r="V40" s="192">
        <f>Q40*U40</f>
        <v>1269840</v>
      </c>
      <c r="W40" s="191">
        <v>1</v>
      </c>
      <c r="X40" s="99">
        <v>1</v>
      </c>
      <c r="Y40" s="220"/>
    </row>
    <row r="41" spans="1:25" ht="15" customHeight="1" x14ac:dyDescent="0.25">
      <c r="A41" s="200">
        <v>39</v>
      </c>
      <c r="B41" s="148" t="s">
        <v>215</v>
      </c>
      <c r="C41" s="199">
        <v>2224</v>
      </c>
      <c r="D41" s="198" t="s">
        <v>215</v>
      </c>
      <c r="E41" s="198" t="s">
        <v>230</v>
      </c>
      <c r="F41" s="148" t="s">
        <v>242</v>
      </c>
      <c r="G41" s="197">
        <f>VLOOKUP(C41,'[3]SHEET 1'!$I$7:$N$263,4,FALSE)</f>
        <v>76.3</v>
      </c>
      <c r="H41" s="193">
        <f>G41*10.76391</f>
        <v>821.2863329999999</v>
      </c>
      <c r="I41" s="196">
        <f>VLOOKUP(C41,'[3]SHEET 1'!$I$7:$N$263,5,FALSE)</f>
        <v>4.78</v>
      </c>
      <c r="J41" s="196">
        <f>I41*10.76391</f>
        <v>51.451489799999997</v>
      </c>
      <c r="K41" s="195"/>
      <c r="L41" s="194">
        <f>K41*10.76391</f>
        <v>0</v>
      </c>
      <c r="M41" s="195"/>
      <c r="N41" s="194">
        <f>M41*10.76391</f>
        <v>0</v>
      </c>
      <c r="O41" s="193">
        <f>G41+I41+K41+M41</f>
        <v>81.08</v>
      </c>
      <c r="P41" s="193">
        <f>O41*10.76391</f>
        <v>872.73782279999989</v>
      </c>
      <c r="Q41" s="192">
        <f>ROUNDUP(H41+J41+L41/2+N41/2,0)</f>
        <v>873</v>
      </c>
      <c r="R41" s="192">
        <f>ROUNDUP(P41,0)</f>
        <v>873</v>
      </c>
      <c r="S41" s="192">
        <v>1480</v>
      </c>
      <c r="T41" s="192"/>
      <c r="U41" s="192">
        <f>SUM(S41:T41)</f>
        <v>1480</v>
      </c>
      <c r="V41" s="192">
        <f>Q41*U41</f>
        <v>1292040</v>
      </c>
      <c r="W41" s="191">
        <v>1</v>
      </c>
      <c r="X41" s="99">
        <v>1</v>
      </c>
      <c r="Y41" s="220"/>
    </row>
    <row r="42" spans="1:25" ht="15" hidden="1" customHeight="1" x14ac:dyDescent="0.25">
      <c r="A42" s="200">
        <v>40</v>
      </c>
      <c r="B42" s="148" t="s">
        <v>215</v>
      </c>
      <c r="C42" s="199">
        <v>2234</v>
      </c>
      <c r="D42" s="198" t="s">
        <v>215</v>
      </c>
      <c r="E42" s="198" t="s">
        <v>221</v>
      </c>
      <c r="F42" s="148" t="s">
        <v>232</v>
      </c>
      <c r="G42" s="197">
        <f>VLOOKUP(C42,'[3]SHEET 1'!$I$7:$N$263,4,FALSE)</f>
        <v>159.46</v>
      </c>
      <c r="H42" s="193">
        <f>G42*10.76391</f>
        <v>1716.4130886</v>
      </c>
      <c r="I42" s="196">
        <f>VLOOKUP(C42,'[3]SHEET 1'!$I$7:$N$263,5,FALSE)</f>
        <v>16.02</v>
      </c>
      <c r="J42" s="196">
        <f>I42*10.76391</f>
        <v>172.43783819999999</v>
      </c>
      <c r="K42" s="195"/>
      <c r="L42" s="194">
        <f>K42*10.76391</f>
        <v>0</v>
      </c>
      <c r="M42" s="195"/>
      <c r="N42" s="194">
        <f>M42*10.76391</f>
        <v>0</v>
      </c>
      <c r="O42" s="193">
        <f>G42+I42+K42+M42</f>
        <v>175.48000000000002</v>
      </c>
      <c r="P42" s="193">
        <f>O42*10.76391</f>
        <v>1888.8509268</v>
      </c>
      <c r="Q42" s="192">
        <f>ROUNDUP(H42+J42+L42/2+N42/2,0)</f>
        <v>1889</v>
      </c>
      <c r="R42" s="192">
        <f>ROUNDUP(P42,0)</f>
        <v>1889</v>
      </c>
      <c r="S42" s="192">
        <v>1480</v>
      </c>
      <c r="T42" s="192"/>
      <c r="U42" s="192">
        <f>SUM(S42:T42)</f>
        <v>1480</v>
      </c>
      <c r="V42" s="192">
        <f>Q42*U42</f>
        <v>2795720</v>
      </c>
      <c r="W42" s="191">
        <v>2</v>
      </c>
      <c r="X42" s="85">
        <v>1</v>
      </c>
      <c r="Y42" s="190"/>
    </row>
    <row r="43" spans="1:25" ht="15" customHeight="1" x14ac:dyDescent="0.25">
      <c r="A43" s="200">
        <v>41</v>
      </c>
      <c r="B43" s="148" t="s">
        <v>215</v>
      </c>
      <c r="C43" s="199">
        <v>2235</v>
      </c>
      <c r="D43" s="198" t="s">
        <v>215</v>
      </c>
      <c r="E43" s="198" t="s">
        <v>230</v>
      </c>
      <c r="F43" s="148" t="s">
        <v>229</v>
      </c>
      <c r="G43" s="197">
        <f>VLOOKUP(C43,'[3]SHEET 1'!$I$7:$N$263,4,FALSE)</f>
        <v>74.819999999999993</v>
      </c>
      <c r="H43" s="193">
        <f>G43*10.76391</f>
        <v>805.35574619999988</v>
      </c>
      <c r="I43" s="196">
        <f>VLOOKUP(C43,'[3]SHEET 1'!$I$7:$N$263,5,FALSE)</f>
        <v>4.83</v>
      </c>
      <c r="J43" s="196">
        <f>I43*10.76391</f>
        <v>51.989685299999998</v>
      </c>
      <c r="K43" s="195"/>
      <c r="L43" s="194">
        <f>K43*10.76391</f>
        <v>0</v>
      </c>
      <c r="M43" s="195"/>
      <c r="N43" s="194">
        <f>M43*10.76391</f>
        <v>0</v>
      </c>
      <c r="O43" s="193">
        <f>G43+I43+K43+M43</f>
        <v>79.649999999999991</v>
      </c>
      <c r="P43" s="193">
        <f>O43*10.76391</f>
        <v>857.34543149999979</v>
      </c>
      <c r="Q43" s="192">
        <f>ROUNDUP(H43+J43+L43/2+N43/2,0)</f>
        <v>858</v>
      </c>
      <c r="R43" s="192">
        <f>ROUNDUP(P43,0)</f>
        <v>858</v>
      </c>
      <c r="S43" s="192">
        <v>1480</v>
      </c>
      <c r="T43" s="192"/>
      <c r="U43" s="192">
        <f>SUM(S43:T43)</f>
        <v>1480</v>
      </c>
      <c r="V43" s="192">
        <f>Q43*U43</f>
        <v>1269840</v>
      </c>
      <c r="W43" s="191">
        <v>1</v>
      </c>
      <c r="X43" s="99">
        <v>1</v>
      </c>
      <c r="Y43" s="220"/>
    </row>
    <row r="44" spans="1:25" ht="15" customHeight="1" x14ac:dyDescent="0.25">
      <c r="A44" s="200">
        <v>42</v>
      </c>
      <c r="B44" s="148" t="s">
        <v>215</v>
      </c>
      <c r="C44" s="199">
        <v>2301</v>
      </c>
      <c r="D44" s="198" t="s">
        <v>221</v>
      </c>
      <c r="E44" s="198" t="s">
        <v>230</v>
      </c>
      <c r="F44" s="198" t="s">
        <v>229</v>
      </c>
      <c r="G44" s="197">
        <f>VLOOKUP(C44,'[3]SHEET 1'!$I$7:$N$263,4,FALSE)</f>
        <v>74.81</v>
      </c>
      <c r="H44" s="193">
        <f>G44*10.76391</f>
        <v>805.24810709999997</v>
      </c>
      <c r="I44" s="196">
        <f>VLOOKUP(C44,'[3]SHEET 1'!$I$7:$N$263,5,FALSE)</f>
        <v>4.82</v>
      </c>
      <c r="J44" s="196">
        <f>I44*10.76391</f>
        <v>51.882046199999998</v>
      </c>
      <c r="K44" s="195"/>
      <c r="L44" s="194">
        <f>K44*10.76391</f>
        <v>0</v>
      </c>
      <c r="M44" s="195"/>
      <c r="N44" s="194">
        <f>M44*10.76391</f>
        <v>0</v>
      </c>
      <c r="O44" s="193">
        <f>G44+I44+K44+M44</f>
        <v>79.63</v>
      </c>
      <c r="P44" s="193">
        <f>O44*10.76391</f>
        <v>857.13015329999985</v>
      </c>
      <c r="Q44" s="192">
        <f>ROUNDUP(H44+J44+L44/2+N44/2,0)</f>
        <v>858</v>
      </c>
      <c r="R44" s="192">
        <f>ROUNDUP(P44,0)</f>
        <v>858</v>
      </c>
      <c r="S44" s="192">
        <v>1480</v>
      </c>
      <c r="T44" s="192"/>
      <c r="U44" s="192">
        <f>SUM(S44:T44)</f>
        <v>1480</v>
      </c>
      <c r="V44" s="192">
        <f>Q44*U44</f>
        <v>1269840</v>
      </c>
      <c r="W44" s="191">
        <v>1</v>
      </c>
      <c r="X44" s="99">
        <v>1</v>
      </c>
      <c r="Y44" s="220"/>
    </row>
    <row r="45" spans="1:25" ht="15" customHeight="1" x14ac:dyDescent="0.25">
      <c r="A45" s="200">
        <v>43</v>
      </c>
      <c r="B45" s="148" t="s">
        <v>215</v>
      </c>
      <c r="C45" s="199">
        <v>2302</v>
      </c>
      <c r="D45" s="198" t="s">
        <v>221</v>
      </c>
      <c r="E45" s="198" t="s">
        <v>230</v>
      </c>
      <c r="F45" s="198" t="s">
        <v>233</v>
      </c>
      <c r="G45" s="197">
        <f>VLOOKUP(C45,'[3]SHEET 1'!$I$7:$N$263,4,FALSE)</f>
        <v>74.55</v>
      </c>
      <c r="H45" s="193">
        <f>G45*10.76391</f>
        <v>802.44949049999991</v>
      </c>
      <c r="I45" s="196">
        <f>VLOOKUP(C45,'[3]SHEET 1'!$I$7:$N$263,5,FALSE)</f>
        <v>4.83</v>
      </c>
      <c r="J45" s="196">
        <f>I45*10.76391</f>
        <v>51.989685299999998</v>
      </c>
      <c r="K45" s="195"/>
      <c r="L45" s="194">
        <f>K45*10.76391</f>
        <v>0</v>
      </c>
      <c r="M45" s="195"/>
      <c r="N45" s="194">
        <f>M45*10.76391</f>
        <v>0</v>
      </c>
      <c r="O45" s="193">
        <f>G45+I45+K45+M45</f>
        <v>79.38</v>
      </c>
      <c r="P45" s="193">
        <f>O45*10.76391</f>
        <v>854.43917579999993</v>
      </c>
      <c r="Q45" s="192">
        <f>ROUNDUP(H45+J45+L45/2+N45/2,0)</f>
        <v>855</v>
      </c>
      <c r="R45" s="192">
        <f>ROUNDUP(P45,0)</f>
        <v>855</v>
      </c>
      <c r="S45" s="192">
        <v>1480</v>
      </c>
      <c r="T45" s="192"/>
      <c r="U45" s="192">
        <f>SUM(S45:T45)</f>
        <v>1480</v>
      </c>
      <c r="V45" s="192">
        <f>Q45*U45</f>
        <v>1265400</v>
      </c>
      <c r="W45" s="191">
        <v>1</v>
      </c>
      <c r="X45" s="99">
        <v>1</v>
      </c>
      <c r="Y45" s="220"/>
    </row>
    <row r="46" spans="1:25" ht="15" customHeight="1" x14ac:dyDescent="0.25">
      <c r="A46" s="200">
        <v>44</v>
      </c>
      <c r="B46" s="148" t="s">
        <v>215</v>
      </c>
      <c r="C46" s="199">
        <v>2303</v>
      </c>
      <c r="D46" s="198" t="s">
        <v>221</v>
      </c>
      <c r="E46" s="198" t="s">
        <v>230</v>
      </c>
      <c r="F46" s="198" t="s">
        <v>229</v>
      </c>
      <c r="G46" s="197">
        <f>VLOOKUP(C46,'[3]SHEET 1'!$I$7:$N$263,4,FALSE)</f>
        <v>75.17</v>
      </c>
      <c r="H46" s="193">
        <f>G46*10.76391</f>
        <v>809.12311469999997</v>
      </c>
      <c r="I46" s="196">
        <f>VLOOKUP(C46,'[3]SHEET 1'!$I$7:$N$263,5,FALSE)</f>
        <v>4.83</v>
      </c>
      <c r="J46" s="196">
        <f>I46*10.76391</f>
        <v>51.989685299999998</v>
      </c>
      <c r="K46" s="195"/>
      <c r="L46" s="194">
        <f>K46*10.76391</f>
        <v>0</v>
      </c>
      <c r="M46" s="195"/>
      <c r="N46" s="194">
        <f>M46*10.76391</f>
        <v>0</v>
      </c>
      <c r="O46" s="193">
        <f>G46+I46+K46+M46</f>
        <v>80</v>
      </c>
      <c r="P46" s="193">
        <f>O46*10.76391</f>
        <v>861.11279999999988</v>
      </c>
      <c r="Q46" s="192">
        <f>ROUNDUP(H46+J46+L46/2+N46/2,0)</f>
        <v>862</v>
      </c>
      <c r="R46" s="192">
        <f>ROUNDUP(P46,0)</f>
        <v>862</v>
      </c>
      <c r="S46" s="192">
        <v>1480</v>
      </c>
      <c r="T46" s="192"/>
      <c r="U46" s="192">
        <f>SUM(S46:T46)</f>
        <v>1480</v>
      </c>
      <c r="V46" s="192">
        <f>Q46*U46</f>
        <v>1275760</v>
      </c>
      <c r="W46" s="191">
        <v>1</v>
      </c>
      <c r="X46" s="99">
        <v>1</v>
      </c>
      <c r="Y46" s="220"/>
    </row>
    <row r="47" spans="1:25" ht="15" hidden="1" customHeight="1" x14ac:dyDescent="0.25">
      <c r="A47" s="200">
        <v>45</v>
      </c>
      <c r="B47" s="148" t="s">
        <v>215</v>
      </c>
      <c r="C47" s="199">
        <v>2305</v>
      </c>
      <c r="D47" s="198" t="s">
        <v>221</v>
      </c>
      <c r="E47" s="198" t="s">
        <v>236</v>
      </c>
      <c r="F47" s="198" t="s">
        <v>235</v>
      </c>
      <c r="G47" s="197">
        <f>VLOOKUP(C47,'[3]SHEET 1'!$I$7:$N$263,4,FALSE)</f>
        <v>55.23</v>
      </c>
      <c r="H47" s="193">
        <f>G47*10.76391</f>
        <v>594.49074929999995</v>
      </c>
      <c r="I47" s="196">
        <f>VLOOKUP(C47,'[3]SHEET 1'!$I$7:$N$263,5,FALSE)</f>
        <v>0</v>
      </c>
      <c r="J47" s="196">
        <f>I47*10.76391</f>
        <v>0</v>
      </c>
      <c r="K47" s="195"/>
      <c r="L47" s="194">
        <f>K47*10.76391</f>
        <v>0</v>
      </c>
      <c r="M47" s="195"/>
      <c r="N47" s="194">
        <f>M47*10.76391</f>
        <v>0</v>
      </c>
      <c r="O47" s="193">
        <f>G47+I47+K47+M47</f>
        <v>55.23</v>
      </c>
      <c r="P47" s="193">
        <f>O47*10.76391</f>
        <v>594.49074929999995</v>
      </c>
      <c r="Q47" s="192">
        <f>ROUNDUP(H47+J47+L47/2+N47/2,0)</f>
        <v>595</v>
      </c>
      <c r="R47" s="192">
        <f>ROUNDUP(P47,0)</f>
        <v>595</v>
      </c>
      <c r="S47" s="192">
        <v>1570</v>
      </c>
      <c r="T47" s="192"/>
      <c r="U47" s="192">
        <f>SUM(S47:T47)</f>
        <v>1570</v>
      </c>
      <c r="V47" s="192">
        <f>Q47*U47</f>
        <v>934150</v>
      </c>
      <c r="W47" s="191">
        <v>1</v>
      </c>
      <c r="X47" s="85">
        <v>1</v>
      </c>
      <c r="Y47" s="190"/>
    </row>
    <row r="48" spans="1:25" ht="15" hidden="1" customHeight="1" x14ac:dyDescent="0.25">
      <c r="A48" s="200">
        <v>46</v>
      </c>
      <c r="B48" s="148" t="s">
        <v>215</v>
      </c>
      <c r="C48" s="199">
        <v>2306</v>
      </c>
      <c r="D48" s="198" t="s">
        <v>221</v>
      </c>
      <c r="E48" s="198" t="s">
        <v>236</v>
      </c>
      <c r="F48" s="198" t="s">
        <v>235</v>
      </c>
      <c r="G48" s="197">
        <f>VLOOKUP(C48,'[3]SHEET 1'!$I$7:$N$263,4,FALSE)</f>
        <v>55.23</v>
      </c>
      <c r="H48" s="193">
        <f>G48*10.76391</f>
        <v>594.49074929999995</v>
      </c>
      <c r="I48" s="196">
        <f>VLOOKUP(C48,'[3]SHEET 1'!$I$7:$N$263,5,FALSE)</f>
        <v>0</v>
      </c>
      <c r="J48" s="196">
        <f>I48*10.76391</f>
        <v>0</v>
      </c>
      <c r="K48" s="195"/>
      <c r="L48" s="194">
        <f>K48*10.76391</f>
        <v>0</v>
      </c>
      <c r="M48" s="195"/>
      <c r="N48" s="194">
        <f>M48*10.76391</f>
        <v>0</v>
      </c>
      <c r="O48" s="193">
        <f>G48+I48+K48+M48</f>
        <v>55.23</v>
      </c>
      <c r="P48" s="193">
        <f>O48*10.76391</f>
        <v>594.49074929999995</v>
      </c>
      <c r="Q48" s="192">
        <f>ROUNDUP(H48+J48+L48/2+N48/2,0)</f>
        <v>595</v>
      </c>
      <c r="R48" s="192">
        <f>ROUNDUP(P48,0)</f>
        <v>595</v>
      </c>
      <c r="S48" s="192">
        <v>1570</v>
      </c>
      <c r="T48" s="192"/>
      <c r="U48" s="192">
        <f>SUM(S48:T48)</f>
        <v>1570</v>
      </c>
      <c r="V48" s="192">
        <f>Q48*U48</f>
        <v>934150</v>
      </c>
      <c r="W48" s="191">
        <v>1</v>
      </c>
      <c r="X48" s="85">
        <v>1</v>
      </c>
      <c r="Y48" s="190"/>
    </row>
    <row r="49" spans="1:26" ht="15" hidden="1" customHeight="1" x14ac:dyDescent="0.25">
      <c r="A49" s="200">
        <v>47</v>
      </c>
      <c r="B49" s="148" t="s">
        <v>215</v>
      </c>
      <c r="C49" s="199">
        <v>2307</v>
      </c>
      <c r="D49" s="198" t="s">
        <v>221</v>
      </c>
      <c r="E49" s="198" t="s">
        <v>236</v>
      </c>
      <c r="F49" s="198" t="s">
        <v>235</v>
      </c>
      <c r="G49" s="197">
        <f>VLOOKUP(C49,'[3]SHEET 1'!$I$7:$N$263,4,FALSE)</f>
        <v>55.23</v>
      </c>
      <c r="H49" s="193">
        <f>G49*10.76391</f>
        <v>594.49074929999995</v>
      </c>
      <c r="I49" s="196">
        <f>VLOOKUP(C49,'[3]SHEET 1'!$I$7:$N$263,5,FALSE)</f>
        <v>0</v>
      </c>
      <c r="J49" s="196">
        <f>I49*10.76391</f>
        <v>0</v>
      </c>
      <c r="K49" s="195"/>
      <c r="L49" s="194">
        <f>K49*10.76391</f>
        <v>0</v>
      </c>
      <c r="M49" s="195"/>
      <c r="N49" s="194">
        <f>M49*10.76391</f>
        <v>0</v>
      </c>
      <c r="O49" s="193">
        <f>G49+I49+K49+M49</f>
        <v>55.23</v>
      </c>
      <c r="P49" s="193">
        <f>O49*10.76391</f>
        <v>594.49074929999995</v>
      </c>
      <c r="Q49" s="192">
        <f>ROUNDUP(H49+J49+L49/2+N49/2,0)</f>
        <v>595</v>
      </c>
      <c r="R49" s="192">
        <f>ROUNDUP(P49,0)</f>
        <v>595</v>
      </c>
      <c r="S49" s="192">
        <v>1570</v>
      </c>
      <c r="T49" s="192"/>
      <c r="U49" s="192">
        <f>SUM(S49:T49)</f>
        <v>1570</v>
      </c>
      <c r="V49" s="192">
        <f>Q49*U49</f>
        <v>934150</v>
      </c>
      <c r="W49" s="191">
        <v>1</v>
      </c>
      <c r="X49" s="85">
        <v>1</v>
      </c>
      <c r="Y49" s="190"/>
    </row>
    <row r="50" spans="1:26" ht="15" hidden="1" customHeight="1" x14ac:dyDescent="0.25">
      <c r="A50" s="200">
        <v>48</v>
      </c>
      <c r="B50" s="148" t="s">
        <v>215</v>
      </c>
      <c r="C50" s="199">
        <v>2308</v>
      </c>
      <c r="D50" s="198" t="s">
        <v>221</v>
      </c>
      <c r="E50" s="198" t="s">
        <v>236</v>
      </c>
      <c r="F50" s="198" t="s">
        <v>235</v>
      </c>
      <c r="G50" s="197">
        <f>VLOOKUP(C50,'[3]SHEET 1'!$I$7:$N$263,4,FALSE)</f>
        <v>55.41</v>
      </c>
      <c r="H50" s="193">
        <f>G50*10.76391</f>
        <v>596.42825309999989</v>
      </c>
      <c r="I50" s="196">
        <f>VLOOKUP(C50,'[3]SHEET 1'!$I$7:$N$263,5,FALSE)</f>
        <v>0</v>
      </c>
      <c r="J50" s="196">
        <f>I50*10.76391</f>
        <v>0</v>
      </c>
      <c r="K50" s="195"/>
      <c r="L50" s="194">
        <f>K50*10.76391</f>
        <v>0</v>
      </c>
      <c r="M50" s="195"/>
      <c r="N50" s="194">
        <f>M50*10.76391</f>
        <v>0</v>
      </c>
      <c r="O50" s="193">
        <f>G50+I50+K50+M50</f>
        <v>55.41</v>
      </c>
      <c r="P50" s="193">
        <f>O50*10.76391</f>
        <v>596.42825309999989</v>
      </c>
      <c r="Q50" s="192">
        <f>ROUNDUP(H50+J50+L50/2+N50/2,0)</f>
        <v>597</v>
      </c>
      <c r="R50" s="192">
        <f>ROUNDUP(P50,0)</f>
        <v>597</v>
      </c>
      <c r="S50" s="192">
        <v>1570</v>
      </c>
      <c r="T50" s="192"/>
      <c r="U50" s="192">
        <f>SUM(S50:T50)</f>
        <v>1570</v>
      </c>
      <c r="V50" s="192">
        <f>Q50*U50</f>
        <v>937290</v>
      </c>
      <c r="W50" s="191">
        <v>1</v>
      </c>
      <c r="X50" s="85">
        <v>1</v>
      </c>
      <c r="Y50" s="190"/>
    </row>
    <row r="51" spans="1:26" ht="15" customHeight="1" x14ac:dyDescent="0.25">
      <c r="A51" s="200">
        <v>49</v>
      </c>
      <c r="B51" s="148" t="s">
        <v>215</v>
      </c>
      <c r="C51" s="199">
        <v>2310</v>
      </c>
      <c r="D51" s="198" t="s">
        <v>221</v>
      </c>
      <c r="E51" s="198" t="s">
        <v>230</v>
      </c>
      <c r="F51" s="198" t="s">
        <v>229</v>
      </c>
      <c r="G51" s="197">
        <f>VLOOKUP(C51,'[3]SHEET 1'!$I$7:$N$263,4,FALSE)</f>
        <v>74.81</v>
      </c>
      <c r="H51" s="193">
        <f>G51*10.76391</f>
        <v>805.24810709999997</v>
      </c>
      <c r="I51" s="196">
        <f>VLOOKUP(C51,'[3]SHEET 1'!$I$7:$N$263,5,FALSE)</f>
        <v>4.83</v>
      </c>
      <c r="J51" s="196">
        <f>I51*10.76391</f>
        <v>51.989685299999998</v>
      </c>
      <c r="K51" s="195"/>
      <c r="L51" s="194">
        <f>K51*10.76391</f>
        <v>0</v>
      </c>
      <c r="M51" s="195"/>
      <c r="N51" s="194">
        <f>M51*10.76391</f>
        <v>0</v>
      </c>
      <c r="O51" s="193">
        <f>G51+I51+K51+M51</f>
        <v>79.64</v>
      </c>
      <c r="P51" s="193">
        <f>O51*10.76391</f>
        <v>857.23779239999999</v>
      </c>
      <c r="Q51" s="192">
        <f>ROUNDUP(H51+J51+L51/2+N51/2,0)</f>
        <v>858</v>
      </c>
      <c r="R51" s="192">
        <f>ROUNDUP(P51,0)</f>
        <v>858</v>
      </c>
      <c r="S51" s="192">
        <v>1480</v>
      </c>
      <c r="T51" s="192"/>
      <c r="U51" s="192">
        <f>SUM(S51:T51)</f>
        <v>1480</v>
      </c>
      <c r="V51" s="192">
        <f>Q51*U51</f>
        <v>1269840</v>
      </c>
      <c r="W51" s="191">
        <v>1</v>
      </c>
      <c r="X51" s="99">
        <v>1</v>
      </c>
      <c r="Y51" s="220"/>
    </row>
    <row r="52" spans="1:26" ht="15" customHeight="1" x14ac:dyDescent="0.25">
      <c r="A52" s="200">
        <v>50</v>
      </c>
      <c r="B52" s="148" t="s">
        <v>215</v>
      </c>
      <c r="C52" s="199">
        <v>2311</v>
      </c>
      <c r="D52" s="198" t="s">
        <v>221</v>
      </c>
      <c r="E52" s="198" t="s">
        <v>230</v>
      </c>
      <c r="F52" s="198" t="s">
        <v>229</v>
      </c>
      <c r="G52" s="197">
        <f>VLOOKUP(C52,'[3]SHEET 1'!$I$7:$N$263,4,FALSE)</f>
        <v>74.81</v>
      </c>
      <c r="H52" s="193">
        <f>G52*10.76391</f>
        <v>805.24810709999997</v>
      </c>
      <c r="I52" s="196">
        <f>VLOOKUP(C52,'[3]SHEET 1'!$I$7:$N$263,5,FALSE)</f>
        <v>4.83</v>
      </c>
      <c r="J52" s="196">
        <f>I52*10.76391</f>
        <v>51.989685299999998</v>
      </c>
      <c r="K52" s="195"/>
      <c r="L52" s="194">
        <f>K52*10.76391</f>
        <v>0</v>
      </c>
      <c r="M52" s="195"/>
      <c r="N52" s="194">
        <f>M52*10.76391</f>
        <v>0</v>
      </c>
      <c r="O52" s="193">
        <f>G52+I52+K52+M52</f>
        <v>79.64</v>
      </c>
      <c r="P52" s="193">
        <f>O52*10.76391</f>
        <v>857.23779239999999</v>
      </c>
      <c r="Q52" s="192">
        <f>ROUNDUP(H52+J52+L52/2+N52/2,0)</f>
        <v>858</v>
      </c>
      <c r="R52" s="192">
        <f>ROUNDUP(P52,0)</f>
        <v>858</v>
      </c>
      <c r="S52" s="192">
        <v>1480</v>
      </c>
      <c r="T52" s="192"/>
      <c r="U52" s="192">
        <f>SUM(S52:T52)</f>
        <v>1480</v>
      </c>
      <c r="V52" s="192">
        <f>Q52*U52</f>
        <v>1269840</v>
      </c>
      <c r="W52" s="191">
        <v>1</v>
      </c>
      <c r="X52" s="85">
        <v>1</v>
      </c>
      <c r="Y52" s="190"/>
    </row>
    <row r="53" spans="1:26" ht="15" customHeight="1" x14ac:dyDescent="0.25">
      <c r="A53" s="200">
        <v>51</v>
      </c>
      <c r="B53" s="148" t="s">
        <v>215</v>
      </c>
      <c r="C53" s="199">
        <v>2312</v>
      </c>
      <c r="D53" s="198" t="s">
        <v>221</v>
      </c>
      <c r="E53" s="198" t="s">
        <v>230</v>
      </c>
      <c r="F53" s="198" t="s">
        <v>229</v>
      </c>
      <c r="G53" s="197">
        <f>VLOOKUP(C53,'[3]SHEET 1'!$I$7:$N$263,4,FALSE)</f>
        <v>74.819999999999993</v>
      </c>
      <c r="H53" s="193">
        <f>G53*10.76391</f>
        <v>805.35574619999988</v>
      </c>
      <c r="I53" s="196">
        <f>VLOOKUP(C53,'[3]SHEET 1'!$I$7:$N$263,5,FALSE)</f>
        <v>4.83</v>
      </c>
      <c r="J53" s="196">
        <f>I53*10.76391</f>
        <v>51.989685299999998</v>
      </c>
      <c r="K53" s="195"/>
      <c r="L53" s="194">
        <f>K53*10.76391</f>
        <v>0</v>
      </c>
      <c r="M53" s="195"/>
      <c r="N53" s="194">
        <f>M53*10.76391</f>
        <v>0</v>
      </c>
      <c r="O53" s="193">
        <f>G53+I53+K53+M53</f>
        <v>79.649999999999991</v>
      </c>
      <c r="P53" s="193">
        <f>O53*10.76391</f>
        <v>857.34543149999979</v>
      </c>
      <c r="Q53" s="192">
        <f>ROUNDUP(H53+J53+L53/2+N53/2,0)</f>
        <v>858</v>
      </c>
      <c r="R53" s="192">
        <f>ROUNDUP(P53,0)</f>
        <v>858</v>
      </c>
      <c r="S53" s="192">
        <v>1480</v>
      </c>
      <c r="T53" s="192"/>
      <c r="U53" s="192">
        <f>SUM(S53:T53)</f>
        <v>1480</v>
      </c>
      <c r="V53" s="192">
        <f>Q53*U53</f>
        <v>1269840</v>
      </c>
      <c r="W53" s="191">
        <v>1</v>
      </c>
      <c r="X53" s="202">
        <v>1</v>
      </c>
      <c r="Y53" s="201"/>
    </row>
    <row r="54" spans="1:26" ht="15" hidden="1" customHeight="1" x14ac:dyDescent="0.25">
      <c r="A54" s="200">
        <v>52</v>
      </c>
      <c r="B54" s="148" t="s">
        <v>215</v>
      </c>
      <c r="C54" s="199">
        <v>2313</v>
      </c>
      <c r="D54" s="198" t="s">
        <v>221</v>
      </c>
      <c r="E54" s="198" t="s">
        <v>221</v>
      </c>
      <c r="F54" s="198" t="s">
        <v>232</v>
      </c>
      <c r="G54" s="197">
        <f>VLOOKUP(C54,'[3]SHEET 1'!$I$7:$N$263,4,FALSE)</f>
        <v>158.88999999999999</v>
      </c>
      <c r="H54" s="193">
        <f>G54*10.76391</f>
        <v>1710.2776598999997</v>
      </c>
      <c r="I54" s="196">
        <f>VLOOKUP(C54,'[3]SHEET 1'!$I$7:$N$263,5,FALSE)</f>
        <v>16.010000000000002</v>
      </c>
      <c r="J54" s="196">
        <f>I54*10.76391</f>
        <v>172.33019910000002</v>
      </c>
      <c r="K54" s="195"/>
      <c r="L54" s="194">
        <f>K54*10.76391</f>
        <v>0</v>
      </c>
      <c r="M54" s="195"/>
      <c r="N54" s="194">
        <f>M54*10.76391</f>
        <v>0</v>
      </c>
      <c r="O54" s="193">
        <f>G54+I54+K54+M54</f>
        <v>174.89999999999998</v>
      </c>
      <c r="P54" s="193">
        <f>O54*10.76391</f>
        <v>1882.6078589999995</v>
      </c>
      <c r="Q54" s="192">
        <f>ROUNDUP(H54+J54+L54/2+N54/2,0)</f>
        <v>1883</v>
      </c>
      <c r="R54" s="192">
        <f>ROUNDUP(P54,0)</f>
        <v>1883</v>
      </c>
      <c r="S54" s="192">
        <v>1480</v>
      </c>
      <c r="T54" s="192"/>
      <c r="U54" s="192">
        <f>SUM(S54:T54)</f>
        <v>1480</v>
      </c>
      <c r="V54" s="192">
        <f>Q54*U54</f>
        <v>2786840</v>
      </c>
      <c r="W54" s="191">
        <v>2</v>
      </c>
      <c r="X54" s="85">
        <v>1</v>
      </c>
      <c r="Y54" s="190"/>
    </row>
    <row r="55" spans="1:26" ht="15" customHeight="1" x14ac:dyDescent="0.25">
      <c r="A55" s="200">
        <v>53</v>
      </c>
      <c r="B55" s="148" t="s">
        <v>215</v>
      </c>
      <c r="C55" s="199">
        <v>2314</v>
      </c>
      <c r="D55" s="198" t="s">
        <v>221</v>
      </c>
      <c r="E55" s="198" t="s">
        <v>230</v>
      </c>
      <c r="F55" s="148" t="s">
        <v>234</v>
      </c>
      <c r="G55" s="197">
        <f>VLOOKUP(C55,'[3]SHEET 1'!$I$7:$N$263,4,FALSE)</f>
        <v>74.989999999999995</v>
      </c>
      <c r="H55" s="193">
        <f>G55*10.76391</f>
        <v>807.18561089999992</v>
      </c>
      <c r="I55" s="196">
        <f>VLOOKUP(C55,'[3]SHEET 1'!$I$7:$N$263,5,FALSE)</f>
        <v>4.83</v>
      </c>
      <c r="J55" s="196">
        <f>I55*10.76391</f>
        <v>51.989685299999998</v>
      </c>
      <c r="K55" s="195"/>
      <c r="L55" s="194">
        <f>K55*10.76391</f>
        <v>0</v>
      </c>
      <c r="M55" s="195"/>
      <c r="N55" s="194">
        <f>M55*10.76391</f>
        <v>0</v>
      </c>
      <c r="O55" s="193">
        <f>G55+I55+K55+M55</f>
        <v>79.819999999999993</v>
      </c>
      <c r="P55" s="193">
        <f>O55*10.76391</f>
        <v>859.17529619999982</v>
      </c>
      <c r="Q55" s="192">
        <f>ROUNDUP(H55+J55+L55/2+N55/2,0)</f>
        <v>860</v>
      </c>
      <c r="R55" s="192">
        <f>ROUNDUP(P55,0)</f>
        <v>860</v>
      </c>
      <c r="S55" s="192">
        <v>1480</v>
      </c>
      <c r="T55" s="192"/>
      <c r="U55" s="192">
        <f>SUM(S55:T55)</f>
        <v>1480</v>
      </c>
      <c r="V55" s="192">
        <f>Q55*U55</f>
        <v>1272800</v>
      </c>
      <c r="W55" s="191">
        <v>1</v>
      </c>
      <c r="X55" s="85">
        <v>1</v>
      </c>
      <c r="Y55" s="190"/>
    </row>
    <row r="56" spans="1:26" ht="15" customHeight="1" x14ac:dyDescent="0.25">
      <c r="A56" s="200">
        <v>54</v>
      </c>
      <c r="B56" s="148" t="s">
        <v>215</v>
      </c>
      <c r="C56" s="199">
        <v>2315</v>
      </c>
      <c r="D56" s="198" t="s">
        <v>221</v>
      </c>
      <c r="E56" s="198" t="s">
        <v>230</v>
      </c>
      <c r="F56" s="148" t="s">
        <v>229</v>
      </c>
      <c r="G56" s="197">
        <f>VLOOKUP(C56,'[3]SHEET 1'!$I$7:$N$263,4,FALSE)</f>
        <v>74.81</v>
      </c>
      <c r="H56" s="193">
        <f>G56*10.76391</f>
        <v>805.24810709999997</v>
      </c>
      <c r="I56" s="196">
        <f>VLOOKUP(C56,'[3]SHEET 1'!$I$7:$N$263,5,FALSE)</f>
        <v>4.83</v>
      </c>
      <c r="J56" s="196">
        <f>I56*10.76391</f>
        <v>51.989685299999998</v>
      </c>
      <c r="K56" s="195"/>
      <c r="L56" s="194">
        <f>K56*10.76391</f>
        <v>0</v>
      </c>
      <c r="M56" s="195"/>
      <c r="N56" s="194">
        <f>M56*10.76391</f>
        <v>0</v>
      </c>
      <c r="O56" s="193">
        <f>G56+I56+K56+M56</f>
        <v>79.64</v>
      </c>
      <c r="P56" s="193">
        <f>O56*10.76391</f>
        <v>857.23779239999999</v>
      </c>
      <c r="Q56" s="192">
        <f>ROUNDUP(H56+J56+L56/2+N56/2,0)</f>
        <v>858</v>
      </c>
      <c r="R56" s="192">
        <f>ROUNDUP(P56,0)</f>
        <v>858</v>
      </c>
      <c r="S56" s="192">
        <v>1480</v>
      </c>
      <c r="T56" s="192"/>
      <c r="U56" s="192">
        <f>SUM(S56:T56)</f>
        <v>1480</v>
      </c>
      <c r="V56" s="192">
        <f>Q56*U56</f>
        <v>1269840</v>
      </c>
      <c r="W56" s="191">
        <v>1</v>
      </c>
      <c r="X56" s="85">
        <v>1</v>
      </c>
      <c r="Y56" s="190"/>
    </row>
    <row r="57" spans="1:26" ht="15" customHeight="1" x14ac:dyDescent="0.25">
      <c r="A57" s="200">
        <v>55</v>
      </c>
      <c r="B57" s="148" t="s">
        <v>215</v>
      </c>
      <c r="C57" s="199">
        <v>2316</v>
      </c>
      <c r="D57" s="198" t="s">
        <v>221</v>
      </c>
      <c r="E57" s="198" t="s">
        <v>230</v>
      </c>
      <c r="F57" s="148" t="s">
        <v>229</v>
      </c>
      <c r="G57" s="197">
        <f>VLOOKUP(C57,'[3]SHEET 1'!$I$7:$N$263,4,FALSE)</f>
        <v>74.81</v>
      </c>
      <c r="H57" s="193">
        <f>G57*10.76391</f>
        <v>805.24810709999997</v>
      </c>
      <c r="I57" s="196">
        <f>VLOOKUP(C57,'[3]SHEET 1'!$I$7:$N$263,5,FALSE)</f>
        <v>4.83</v>
      </c>
      <c r="J57" s="196">
        <f>I57*10.76391</f>
        <v>51.989685299999998</v>
      </c>
      <c r="K57" s="195"/>
      <c r="L57" s="194">
        <f>K57*10.76391</f>
        <v>0</v>
      </c>
      <c r="M57" s="195"/>
      <c r="N57" s="194">
        <f>M57*10.76391</f>
        <v>0</v>
      </c>
      <c r="O57" s="193">
        <f>G57+I57+K57+M57</f>
        <v>79.64</v>
      </c>
      <c r="P57" s="193">
        <f>O57*10.76391</f>
        <v>857.23779239999999</v>
      </c>
      <c r="Q57" s="192">
        <f>ROUNDUP(H57+J57+L57/2+N57/2,0)</f>
        <v>858</v>
      </c>
      <c r="R57" s="192">
        <f>ROUNDUP(P57,0)</f>
        <v>858</v>
      </c>
      <c r="S57" s="192">
        <v>1480</v>
      </c>
      <c r="T57" s="192"/>
      <c r="U57" s="192">
        <f>SUM(S57:T57)</f>
        <v>1480</v>
      </c>
      <c r="V57" s="192">
        <f>Q57*U57</f>
        <v>1269840</v>
      </c>
      <c r="W57" s="191">
        <v>1</v>
      </c>
      <c r="X57" s="85">
        <v>1</v>
      </c>
      <c r="Y57" s="190"/>
    </row>
    <row r="58" spans="1:26" ht="15" customHeight="1" x14ac:dyDescent="0.25">
      <c r="A58" s="200">
        <v>56</v>
      </c>
      <c r="B58" s="148" t="s">
        <v>215</v>
      </c>
      <c r="C58" s="199">
        <v>2317</v>
      </c>
      <c r="D58" s="198" t="s">
        <v>221</v>
      </c>
      <c r="E58" s="198" t="s">
        <v>230</v>
      </c>
      <c r="F58" s="148" t="s">
        <v>229</v>
      </c>
      <c r="G58" s="197">
        <f>VLOOKUP(C58,'[3]SHEET 1'!$I$7:$N$263,4,FALSE)</f>
        <v>74.81</v>
      </c>
      <c r="H58" s="193">
        <f>G58*10.76391</f>
        <v>805.24810709999997</v>
      </c>
      <c r="I58" s="196">
        <f>VLOOKUP(C58,'[3]SHEET 1'!$I$7:$N$263,5,FALSE)</f>
        <v>4.83</v>
      </c>
      <c r="J58" s="196">
        <f>I58*10.76391</f>
        <v>51.989685299999998</v>
      </c>
      <c r="K58" s="195"/>
      <c r="L58" s="194">
        <f>K58*10.76391</f>
        <v>0</v>
      </c>
      <c r="M58" s="195"/>
      <c r="N58" s="194">
        <f>M58*10.76391</f>
        <v>0</v>
      </c>
      <c r="O58" s="193">
        <f>G58+I58+K58+M58</f>
        <v>79.64</v>
      </c>
      <c r="P58" s="193">
        <f>O58*10.76391</f>
        <v>857.23779239999999</v>
      </c>
      <c r="Q58" s="192">
        <f>ROUNDUP(H58+J58+L58/2+N58/2,0)</f>
        <v>858</v>
      </c>
      <c r="R58" s="192">
        <f>ROUNDUP(P58,0)</f>
        <v>858</v>
      </c>
      <c r="S58" s="192">
        <v>1480</v>
      </c>
      <c r="T58" s="192"/>
      <c r="U58" s="192">
        <f>SUM(S58:T58)</f>
        <v>1480</v>
      </c>
      <c r="V58" s="192">
        <f>Q58*U58</f>
        <v>1269840</v>
      </c>
      <c r="W58" s="191">
        <v>1</v>
      </c>
      <c r="X58" s="85">
        <v>1</v>
      </c>
      <c r="Y58" s="190"/>
    </row>
    <row r="59" spans="1:26" s="56" customFormat="1" ht="15" customHeight="1" x14ac:dyDescent="0.25">
      <c r="A59" s="200">
        <v>57</v>
      </c>
      <c r="B59" s="148" t="s">
        <v>215</v>
      </c>
      <c r="C59" s="199">
        <v>2320</v>
      </c>
      <c r="D59" s="198" t="s">
        <v>221</v>
      </c>
      <c r="E59" s="198" t="s">
        <v>230</v>
      </c>
      <c r="F59" s="148" t="s">
        <v>233</v>
      </c>
      <c r="G59" s="197">
        <f>VLOOKUP(C59,'[3]SHEET 1'!$I$7:$N$263,4,FALSE)</f>
        <v>74.42</v>
      </c>
      <c r="H59" s="193">
        <f>G59*10.76391</f>
        <v>801.05018219999999</v>
      </c>
      <c r="I59" s="196">
        <f>VLOOKUP(C59,'[3]SHEET 1'!$I$7:$N$263,5,FALSE)</f>
        <v>4.83</v>
      </c>
      <c r="J59" s="196">
        <f>I59*10.76391</f>
        <v>51.989685299999998</v>
      </c>
      <c r="K59" s="195"/>
      <c r="L59" s="194">
        <f>K59*10.76391</f>
        <v>0</v>
      </c>
      <c r="M59" s="195"/>
      <c r="N59" s="194">
        <f>M59*10.76391</f>
        <v>0</v>
      </c>
      <c r="O59" s="193">
        <f>G59+I59+K59+M59</f>
        <v>79.25</v>
      </c>
      <c r="P59" s="193">
        <f>O59*10.76391</f>
        <v>853.0398674999999</v>
      </c>
      <c r="Q59" s="192">
        <f>ROUNDUP(H59+J59+L59/2+N59/2,0)</f>
        <v>854</v>
      </c>
      <c r="R59" s="192">
        <f>ROUNDUP(P59,0)</f>
        <v>854</v>
      </c>
      <c r="S59" s="192">
        <v>1480</v>
      </c>
      <c r="T59" s="192"/>
      <c r="U59" s="192">
        <f>SUM(S59:T59)</f>
        <v>1480</v>
      </c>
      <c r="V59" s="192">
        <f>Q59*U59</f>
        <v>1263920</v>
      </c>
      <c r="W59" s="191">
        <v>1</v>
      </c>
      <c r="X59" s="85">
        <v>1</v>
      </c>
      <c r="Y59" s="190"/>
      <c r="Z59"/>
    </row>
    <row r="60" spans="1:26" ht="15" customHeight="1" x14ac:dyDescent="0.25">
      <c r="A60" s="200">
        <v>58</v>
      </c>
      <c r="B60" s="148" t="s">
        <v>215</v>
      </c>
      <c r="C60" s="199">
        <v>2321</v>
      </c>
      <c r="D60" s="198" t="s">
        <v>221</v>
      </c>
      <c r="E60" s="198" t="s">
        <v>230</v>
      </c>
      <c r="F60" s="148" t="s">
        <v>229</v>
      </c>
      <c r="G60" s="197">
        <f>VLOOKUP(C60,'[3]SHEET 1'!$I$7:$N$263,4,FALSE)</f>
        <v>74.790000000000006</v>
      </c>
      <c r="H60" s="193">
        <f>G60*10.76391</f>
        <v>805.03282890000003</v>
      </c>
      <c r="I60" s="196">
        <f>VLOOKUP(C60,'[3]SHEET 1'!$I$7:$N$263,5,FALSE)</f>
        <v>4.82</v>
      </c>
      <c r="J60" s="196">
        <f>I60*10.76391</f>
        <v>51.882046199999998</v>
      </c>
      <c r="K60" s="195"/>
      <c r="L60" s="194">
        <f>K60*10.76391</f>
        <v>0</v>
      </c>
      <c r="M60" s="195"/>
      <c r="N60" s="194">
        <f>M60*10.76391</f>
        <v>0</v>
      </c>
      <c r="O60" s="193">
        <f>G60+I60+K60+M60</f>
        <v>79.610000000000014</v>
      </c>
      <c r="P60" s="193">
        <f>O60*10.76391</f>
        <v>856.91487510000013</v>
      </c>
      <c r="Q60" s="192">
        <f>ROUNDUP(H60+J60+L60/2+N60/2,0)</f>
        <v>857</v>
      </c>
      <c r="R60" s="192">
        <f>ROUNDUP(P60,0)</f>
        <v>857</v>
      </c>
      <c r="S60" s="192">
        <v>1480</v>
      </c>
      <c r="T60" s="192"/>
      <c r="U60" s="192">
        <f>SUM(S60:T60)</f>
        <v>1480</v>
      </c>
      <c r="V60" s="192">
        <f>Q60*U60</f>
        <v>1268360</v>
      </c>
      <c r="W60" s="191">
        <v>1</v>
      </c>
      <c r="X60" s="99">
        <v>1</v>
      </c>
      <c r="Y60" s="220"/>
    </row>
    <row r="61" spans="1:26" ht="15" customHeight="1" x14ac:dyDescent="0.25">
      <c r="A61" s="200">
        <v>59</v>
      </c>
      <c r="B61" s="148" t="s">
        <v>215</v>
      </c>
      <c r="C61" s="199">
        <v>2322</v>
      </c>
      <c r="D61" s="198" t="s">
        <v>221</v>
      </c>
      <c r="E61" s="198" t="s">
        <v>230</v>
      </c>
      <c r="F61" s="148" t="s">
        <v>233</v>
      </c>
      <c r="G61" s="197">
        <f>VLOOKUP(C61,'[3]SHEET 1'!$I$7:$N$263,4,FALSE)</f>
        <v>74.42</v>
      </c>
      <c r="H61" s="193">
        <f>G61*10.76391</f>
        <v>801.05018219999999</v>
      </c>
      <c r="I61" s="196">
        <f>VLOOKUP(C61,'[3]SHEET 1'!$I$7:$N$263,5,FALSE)</f>
        <v>4.8099999999999996</v>
      </c>
      <c r="J61" s="196">
        <f>I61*10.76391</f>
        <v>51.774407099999991</v>
      </c>
      <c r="K61" s="195"/>
      <c r="L61" s="194">
        <f>K61*10.76391</f>
        <v>0</v>
      </c>
      <c r="M61" s="195"/>
      <c r="N61" s="194">
        <f>M61*10.76391</f>
        <v>0</v>
      </c>
      <c r="O61" s="193">
        <f>G61+I61+K61+M61</f>
        <v>79.23</v>
      </c>
      <c r="P61" s="193">
        <f>O61*10.76391</f>
        <v>852.82458929999996</v>
      </c>
      <c r="Q61" s="192">
        <f>ROUNDUP(H61+J61+L61/2+N61/2,0)</f>
        <v>853</v>
      </c>
      <c r="R61" s="192">
        <f>ROUNDUP(P61,0)</f>
        <v>853</v>
      </c>
      <c r="S61" s="192">
        <v>1480</v>
      </c>
      <c r="T61" s="192"/>
      <c r="U61" s="192">
        <f>SUM(S61:T61)</f>
        <v>1480</v>
      </c>
      <c r="V61" s="192">
        <f>Q61*U61</f>
        <v>1262440</v>
      </c>
      <c r="W61" s="191">
        <v>1</v>
      </c>
      <c r="X61" s="99">
        <v>1</v>
      </c>
      <c r="Y61" s="220"/>
    </row>
    <row r="62" spans="1:26" ht="15" customHeight="1" x14ac:dyDescent="0.25">
      <c r="A62" s="200">
        <v>60</v>
      </c>
      <c r="B62" s="148" t="s">
        <v>215</v>
      </c>
      <c r="C62" s="199">
        <v>2323</v>
      </c>
      <c r="D62" s="198" t="s">
        <v>221</v>
      </c>
      <c r="E62" s="198" t="s">
        <v>230</v>
      </c>
      <c r="F62" s="148" t="s">
        <v>229</v>
      </c>
      <c r="G62" s="197">
        <f>VLOOKUP(C62,'[3]SHEET 1'!$I$7:$N$263,4,FALSE)</f>
        <v>74.819999999999993</v>
      </c>
      <c r="H62" s="193">
        <f>G62*10.76391</f>
        <v>805.35574619999988</v>
      </c>
      <c r="I62" s="196">
        <f>VLOOKUP(C62,'[3]SHEET 1'!$I$7:$N$263,5,FALSE)</f>
        <v>4.83</v>
      </c>
      <c r="J62" s="196">
        <f>I62*10.76391</f>
        <v>51.989685299999998</v>
      </c>
      <c r="K62" s="195"/>
      <c r="L62" s="194">
        <f>K62*10.76391</f>
        <v>0</v>
      </c>
      <c r="M62" s="195"/>
      <c r="N62" s="194">
        <f>M62*10.76391</f>
        <v>0</v>
      </c>
      <c r="O62" s="193">
        <f>G62+I62+K62+M62</f>
        <v>79.649999999999991</v>
      </c>
      <c r="P62" s="193">
        <f>O62*10.76391</f>
        <v>857.34543149999979</v>
      </c>
      <c r="Q62" s="192">
        <f>ROUNDUP(H62+J62+L62/2+N62/2,0)</f>
        <v>858</v>
      </c>
      <c r="R62" s="192">
        <f>ROUNDUP(P62,0)</f>
        <v>858</v>
      </c>
      <c r="S62" s="192">
        <v>1480</v>
      </c>
      <c r="T62" s="192"/>
      <c r="U62" s="192">
        <f>SUM(S62:T62)</f>
        <v>1480</v>
      </c>
      <c r="V62" s="192">
        <f>Q62*U62</f>
        <v>1269840</v>
      </c>
      <c r="W62" s="191">
        <v>1</v>
      </c>
      <c r="X62" s="99">
        <v>1</v>
      </c>
      <c r="Y62" s="220"/>
    </row>
    <row r="63" spans="1:26" ht="15" hidden="1" customHeight="1" x14ac:dyDescent="0.25">
      <c r="A63" s="200">
        <v>61</v>
      </c>
      <c r="B63" s="148" t="s">
        <v>215</v>
      </c>
      <c r="C63" s="199">
        <v>2334</v>
      </c>
      <c r="D63" s="198" t="s">
        <v>221</v>
      </c>
      <c r="E63" s="198" t="s">
        <v>221</v>
      </c>
      <c r="F63" s="148" t="s">
        <v>232</v>
      </c>
      <c r="G63" s="197">
        <f>VLOOKUP(C63,'[3]SHEET 1'!$I$7:$N$263,4,FALSE)</f>
        <v>159.53</v>
      </c>
      <c r="H63" s="193">
        <f>G63*10.76391</f>
        <v>1717.1665622999999</v>
      </c>
      <c r="I63" s="196">
        <f>VLOOKUP(C63,'[3]SHEET 1'!$I$7:$N$263,5,FALSE)</f>
        <v>16.02</v>
      </c>
      <c r="J63" s="196">
        <f>I63*10.76391</f>
        <v>172.43783819999999</v>
      </c>
      <c r="K63" s="195"/>
      <c r="L63" s="194">
        <f>K63*10.76391</f>
        <v>0</v>
      </c>
      <c r="M63" s="195"/>
      <c r="N63" s="194">
        <f>M63*10.76391</f>
        <v>0</v>
      </c>
      <c r="O63" s="193">
        <f>G63+I63+K63+M63</f>
        <v>175.55</v>
      </c>
      <c r="P63" s="193">
        <f>O63*10.76391</f>
        <v>1889.6044004999999</v>
      </c>
      <c r="Q63" s="192">
        <f>ROUNDUP(H63+J63+L63/2+N63/2,0)</f>
        <v>1890</v>
      </c>
      <c r="R63" s="192">
        <f>ROUNDUP(P63,0)</f>
        <v>1890</v>
      </c>
      <c r="S63" s="192">
        <v>1480</v>
      </c>
      <c r="T63" s="192"/>
      <c r="U63" s="192">
        <f>SUM(S63:T63)</f>
        <v>1480</v>
      </c>
      <c r="V63" s="192">
        <f>Q63*U63</f>
        <v>2797200</v>
      </c>
      <c r="W63" s="191">
        <v>2</v>
      </c>
      <c r="X63" s="85">
        <v>1</v>
      </c>
      <c r="Y63" s="190"/>
    </row>
    <row r="64" spans="1:26" ht="15" customHeight="1" x14ac:dyDescent="0.25">
      <c r="A64" s="200">
        <v>62</v>
      </c>
      <c r="B64" s="148" t="s">
        <v>215</v>
      </c>
      <c r="C64" s="199">
        <v>2335</v>
      </c>
      <c r="D64" s="198" t="s">
        <v>221</v>
      </c>
      <c r="E64" s="198" t="s">
        <v>230</v>
      </c>
      <c r="F64" s="148" t="s">
        <v>229</v>
      </c>
      <c r="G64" s="197">
        <f>VLOOKUP(C64,'[3]SHEET 1'!$I$7:$N$263,4,FALSE)</f>
        <v>74.819999999999993</v>
      </c>
      <c r="H64" s="193">
        <f>G64*10.76391</f>
        <v>805.35574619999988</v>
      </c>
      <c r="I64" s="196">
        <f>VLOOKUP(C64,'[3]SHEET 1'!$I$7:$N$263,5,FALSE)</f>
        <v>4.83</v>
      </c>
      <c r="J64" s="196">
        <f>I64*10.76391</f>
        <v>51.989685299999998</v>
      </c>
      <c r="K64" s="195"/>
      <c r="L64" s="194">
        <f>K64*10.76391</f>
        <v>0</v>
      </c>
      <c r="M64" s="195"/>
      <c r="N64" s="194">
        <f>M64*10.76391</f>
        <v>0</v>
      </c>
      <c r="O64" s="193">
        <f>G64+I64+K64+M64</f>
        <v>79.649999999999991</v>
      </c>
      <c r="P64" s="193">
        <f>O64*10.76391</f>
        <v>857.34543149999979</v>
      </c>
      <c r="Q64" s="192">
        <f>ROUNDUP(H64+J64+L64/2+N64/2,0)</f>
        <v>858</v>
      </c>
      <c r="R64" s="192">
        <f>ROUNDUP(P64,0)</f>
        <v>858</v>
      </c>
      <c r="S64" s="192">
        <v>1480</v>
      </c>
      <c r="T64" s="192"/>
      <c r="U64" s="192">
        <f>SUM(S64:T64)</f>
        <v>1480</v>
      </c>
      <c r="V64" s="192">
        <f>Q64*U64</f>
        <v>1269840</v>
      </c>
      <c r="W64" s="191">
        <v>1</v>
      </c>
      <c r="X64" s="99">
        <v>1</v>
      </c>
      <c r="Y64" s="220"/>
    </row>
    <row r="65" spans="1:26" ht="15" customHeight="1" x14ac:dyDescent="0.25">
      <c r="A65" s="200">
        <v>63</v>
      </c>
      <c r="B65" s="148" t="s">
        <v>215</v>
      </c>
      <c r="C65" s="199">
        <v>2401</v>
      </c>
      <c r="D65" s="198" t="s">
        <v>240</v>
      </c>
      <c r="E65" s="198" t="s">
        <v>230</v>
      </c>
      <c r="F65" s="198" t="s">
        <v>229</v>
      </c>
      <c r="G65" s="197">
        <f>VLOOKUP(C65,'[3]SHEET 1'!$I$7:$N$263,4,FALSE)</f>
        <v>74.81</v>
      </c>
      <c r="H65" s="193">
        <f>G65*10.76391</f>
        <v>805.24810709999997</v>
      </c>
      <c r="I65" s="196">
        <f>VLOOKUP(C65,'[3]SHEET 1'!$I$7:$N$263,5,FALSE)</f>
        <v>4.82</v>
      </c>
      <c r="J65" s="196">
        <f>I65*10.76391</f>
        <v>51.882046199999998</v>
      </c>
      <c r="K65" s="195"/>
      <c r="L65" s="194">
        <f>K65*10.76391</f>
        <v>0</v>
      </c>
      <c r="M65" s="195"/>
      <c r="N65" s="194">
        <f>M65*10.76391</f>
        <v>0</v>
      </c>
      <c r="O65" s="193">
        <f>G65+I65+K65+M65</f>
        <v>79.63</v>
      </c>
      <c r="P65" s="193">
        <f>O65*10.76391</f>
        <v>857.13015329999985</v>
      </c>
      <c r="Q65" s="192">
        <f>ROUNDUP(H65+J65+L65/2+N65/2,0)</f>
        <v>858</v>
      </c>
      <c r="R65" s="192">
        <f>ROUNDUP(P65,0)</f>
        <v>858</v>
      </c>
      <c r="S65" s="192">
        <v>1480</v>
      </c>
      <c r="T65" s="192"/>
      <c r="U65" s="192">
        <f>SUM(S65:T65)</f>
        <v>1480</v>
      </c>
      <c r="V65" s="192">
        <f>Q65*U65</f>
        <v>1269840</v>
      </c>
      <c r="W65" s="191">
        <v>1</v>
      </c>
      <c r="X65" s="99">
        <v>1</v>
      </c>
      <c r="Y65" s="220"/>
    </row>
    <row r="66" spans="1:26" ht="15" customHeight="1" x14ac:dyDescent="0.25">
      <c r="A66" s="200">
        <v>64</v>
      </c>
      <c r="B66" s="148" t="s">
        <v>215</v>
      </c>
      <c r="C66" s="199">
        <v>2402</v>
      </c>
      <c r="D66" s="198" t="s">
        <v>240</v>
      </c>
      <c r="E66" s="198" t="s">
        <v>230</v>
      </c>
      <c r="F66" s="198" t="s">
        <v>233</v>
      </c>
      <c r="G66" s="197">
        <f>VLOOKUP(C66,'[3]SHEET 1'!$I$7:$N$263,4,FALSE)</f>
        <v>74.52</v>
      </c>
      <c r="H66" s="193">
        <f>G66*10.76391</f>
        <v>802.12657319999994</v>
      </c>
      <c r="I66" s="196">
        <f>VLOOKUP(C66,'[3]SHEET 1'!$I$7:$N$263,5,FALSE)</f>
        <v>4.83</v>
      </c>
      <c r="J66" s="196">
        <f>I66*10.76391</f>
        <v>51.989685299999998</v>
      </c>
      <c r="K66" s="195"/>
      <c r="L66" s="194">
        <f>K66*10.76391</f>
        <v>0</v>
      </c>
      <c r="M66" s="195"/>
      <c r="N66" s="194">
        <f>M66*10.76391</f>
        <v>0</v>
      </c>
      <c r="O66" s="193">
        <f>G66+I66+K66+M66</f>
        <v>79.349999999999994</v>
      </c>
      <c r="P66" s="193">
        <f>O66*10.76391</f>
        <v>854.11625849999984</v>
      </c>
      <c r="Q66" s="192">
        <f>ROUNDUP(H66+J66+L66/2+N66/2,0)</f>
        <v>855</v>
      </c>
      <c r="R66" s="192">
        <f>ROUNDUP(P66,0)</f>
        <v>855</v>
      </c>
      <c r="S66" s="192">
        <v>1480</v>
      </c>
      <c r="T66" s="192"/>
      <c r="U66" s="192">
        <f>SUM(S66:T66)</f>
        <v>1480</v>
      </c>
      <c r="V66" s="192">
        <f>Q66*U66</f>
        <v>1265400</v>
      </c>
      <c r="W66" s="191">
        <v>1</v>
      </c>
      <c r="X66" s="99">
        <v>1</v>
      </c>
      <c r="Y66" s="220"/>
    </row>
    <row r="67" spans="1:26" ht="15" customHeight="1" x14ac:dyDescent="0.25">
      <c r="A67" s="200">
        <v>65</v>
      </c>
      <c r="B67" s="148" t="s">
        <v>215</v>
      </c>
      <c r="C67" s="199">
        <v>2403</v>
      </c>
      <c r="D67" s="198" t="s">
        <v>240</v>
      </c>
      <c r="E67" s="198" t="s">
        <v>230</v>
      </c>
      <c r="F67" s="198" t="s">
        <v>229</v>
      </c>
      <c r="G67" s="197">
        <f>VLOOKUP(C67,'[3]SHEET 1'!$I$7:$N$263,4,FALSE)</f>
        <v>75.2</v>
      </c>
      <c r="H67" s="193">
        <f>G67*10.76391</f>
        <v>809.44603199999995</v>
      </c>
      <c r="I67" s="196">
        <f>VLOOKUP(C67,'[3]SHEET 1'!$I$7:$N$263,5,FALSE)</f>
        <v>4.83</v>
      </c>
      <c r="J67" s="196">
        <f>I67*10.76391</f>
        <v>51.989685299999998</v>
      </c>
      <c r="K67" s="195"/>
      <c r="L67" s="194">
        <f>K67*10.76391</f>
        <v>0</v>
      </c>
      <c r="M67" s="195"/>
      <c r="N67" s="194">
        <f>M67*10.76391</f>
        <v>0</v>
      </c>
      <c r="O67" s="193">
        <f>G67+I67+K67+M67</f>
        <v>80.03</v>
      </c>
      <c r="P67" s="193">
        <f>O67*10.76391</f>
        <v>861.43571729999996</v>
      </c>
      <c r="Q67" s="192">
        <f>ROUNDUP(H67+J67+L67/2+N67/2,0)</f>
        <v>862</v>
      </c>
      <c r="R67" s="192">
        <f>ROUNDUP(P67,0)</f>
        <v>862</v>
      </c>
      <c r="S67" s="192">
        <v>1480</v>
      </c>
      <c r="T67" s="192"/>
      <c r="U67" s="192">
        <f>SUM(S67:T67)</f>
        <v>1480</v>
      </c>
      <c r="V67" s="192">
        <f>Q67*U67</f>
        <v>1275760</v>
      </c>
      <c r="W67" s="191">
        <v>1</v>
      </c>
      <c r="X67" s="99">
        <v>1</v>
      </c>
      <c r="Y67" s="220"/>
    </row>
    <row r="68" spans="1:26" ht="15" hidden="1" customHeight="1" x14ac:dyDescent="0.25">
      <c r="A68" s="200">
        <v>66</v>
      </c>
      <c r="B68" s="148" t="s">
        <v>215</v>
      </c>
      <c r="C68" s="199">
        <v>2405</v>
      </c>
      <c r="D68" s="198" t="s">
        <v>240</v>
      </c>
      <c r="E68" s="198" t="s">
        <v>236</v>
      </c>
      <c r="F68" s="198" t="s">
        <v>235</v>
      </c>
      <c r="G68" s="197">
        <f>VLOOKUP(C68,'[3]SHEET 1'!$I$7:$N$263,4,FALSE)</f>
        <v>55.23</v>
      </c>
      <c r="H68" s="193">
        <f>G68*10.76391</f>
        <v>594.49074929999995</v>
      </c>
      <c r="I68" s="196">
        <f>VLOOKUP(C68,'[3]SHEET 1'!$I$7:$N$263,5,FALSE)</f>
        <v>0</v>
      </c>
      <c r="J68" s="196">
        <f>I68*10.76391</f>
        <v>0</v>
      </c>
      <c r="K68" s="195"/>
      <c r="L68" s="194">
        <f>K68*10.76391</f>
        <v>0</v>
      </c>
      <c r="M68" s="195"/>
      <c r="N68" s="194">
        <f>M68*10.76391</f>
        <v>0</v>
      </c>
      <c r="O68" s="193">
        <f>G68+I68+K68+M68</f>
        <v>55.23</v>
      </c>
      <c r="P68" s="193">
        <f>O68*10.76391</f>
        <v>594.49074929999995</v>
      </c>
      <c r="Q68" s="192">
        <f>ROUNDUP(H68+J68+L68/2+N68/2,0)</f>
        <v>595</v>
      </c>
      <c r="R68" s="192">
        <f>ROUNDUP(P68,0)</f>
        <v>595</v>
      </c>
      <c r="S68" s="192">
        <v>1570</v>
      </c>
      <c r="T68" s="192"/>
      <c r="U68" s="192">
        <f>SUM(S68:T68)</f>
        <v>1570</v>
      </c>
      <c r="V68" s="192">
        <f>Q68*U68</f>
        <v>934150</v>
      </c>
      <c r="W68" s="191">
        <v>1</v>
      </c>
      <c r="X68" s="85">
        <v>1</v>
      </c>
      <c r="Y68" s="190"/>
    </row>
    <row r="69" spans="1:26" ht="15" hidden="1" customHeight="1" x14ac:dyDescent="0.25">
      <c r="A69" s="200">
        <v>67</v>
      </c>
      <c r="B69" s="148" t="s">
        <v>215</v>
      </c>
      <c r="C69" s="199">
        <v>2407</v>
      </c>
      <c r="D69" s="198" t="s">
        <v>240</v>
      </c>
      <c r="E69" s="198" t="s">
        <v>236</v>
      </c>
      <c r="F69" s="198" t="s">
        <v>235</v>
      </c>
      <c r="G69" s="197">
        <f>VLOOKUP(C69,'[3]SHEET 1'!$I$7:$N$263,4,FALSE)</f>
        <v>55.23</v>
      </c>
      <c r="H69" s="193">
        <f>G69*10.76391</f>
        <v>594.49074929999995</v>
      </c>
      <c r="I69" s="196">
        <f>VLOOKUP(C69,'[3]SHEET 1'!$I$7:$N$263,5,FALSE)</f>
        <v>0</v>
      </c>
      <c r="J69" s="196">
        <f>I69*10.76391</f>
        <v>0</v>
      </c>
      <c r="K69" s="195"/>
      <c r="L69" s="194">
        <f>K69*10.76391</f>
        <v>0</v>
      </c>
      <c r="M69" s="195"/>
      <c r="N69" s="194">
        <f>M69*10.76391</f>
        <v>0</v>
      </c>
      <c r="O69" s="193">
        <f>G69+I69+K69+M69</f>
        <v>55.23</v>
      </c>
      <c r="P69" s="193">
        <f>O69*10.76391</f>
        <v>594.49074929999995</v>
      </c>
      <c r="Q69" s="192">
        <f>ROUNDUP(H69+J69+L69/2+N69/2,0)</f>
        <v>595</v>
      </c>
      <c r="R69" s="192">
        <f>ROUNDUP(P69,0)</f>
        <v>595</v>
      </c>
      <c r="S69" s="192">
        <v>1570</v>
      </c>
      <c r="T69" s="192"/>
      <c r="U69" s="192">
        <f>SUM(S69:T69)</f>
        <v>1570</v>
      </c>
      <c r="V69" s="192">
        <f>Q69*U69</f>
        <v>934150</v>
      </c>
      <c r="W69" s="191">
        <v>1</v>
      </c>
      <c r="X69" s="85">
        <v>1</v>
      </c>
      <c r="Y69" s="190"/>
    </row>
    <row r="70" spans="1:26" s="204" customFormat="1" ht="15" hidden="1" customHeight="1" x14ac:dyDescent="0.25">
      <c r="A70" s="200">
        <v>68</v>
      </c>
      <c r="B70" s="148" t="s">
        <v>215</v>
      </c>
      <c r="C70" s="199">
        <v>2408</v>
      </c>
      <c r="D70" s="198" t="s">
        <v>240</v>
      </c>
      <c r="E70" s="198" t="s">
        <v>236</v>
      </c>
      <c r="F70" s="198" t="s">
        <v>235</v>
      </c>
      <c r="G70" s="230">
        <f>VLOOKUP(C70,'[3]SHEET 1'!$I$7:$N$263,4,FALSE)</f>
        <v>55.41</v>
      </c>
      <c r="H70" s="226">
        <f>G70*10.76391</f>
        <v>596.42825309999989</v>
      </c>
      <c r="I70" s="229">
        <f>VLOOKUP(C70,'[3]SHEET 1'!$I$7:$N$263,5,FALSE)</f>
        <v>0</v>
      </c>
      <c r="J70" s="229">
        <f>I70*10.76391</f>
        <v>0</v>
      </c>
      <c r="K70" s="228"/>
      <c r="L70" s="227">
        <f>K70*10.76391</f>
        <v>0</v>
      </c>
      <c r="M70" s="228"/>
      <c r="N70" s="227">
        <f>M70*10.76391</f>
        <v>0</v>
      </c>
      <c r="O70" s="226">
        <f>G70+I70+K70+M70</f>
        <v>55.41</v>
      </c>
      <c r="P70" s="226">
        <f>O70*10.76391</f>
        <v>596.42825309999989</v>
      </c>
      <c r="Q70" s="192">
        <f>ROUNDUP(H70+J70+L70/2+N70/2,0)</f>
        <v>597</v>
      </c>
      <c r="R70" s="192">
        <f>ROUNDUP(P70,0)</f>
        <v>597</v>
      </c>
      <c r="S70" s="192">
        <v>1570</v>
      </c>
      <c r="T70" s="192"/>
      <c r="U70" s="192">
        <f>SUM(S70:T70)</f>
        <v>1570</v>
      </c>
      <c r="V70" s="192">
        <f>Q70*U70</f>
        <v>937290</v>
      </c>
      <c r="W70" s="191">
        <v>1</v>
      </c>
      <c r="X70" s="225">
        <v>1</v>
      </c>
      <c r="Y70" s="224" t="s">
        <v>241</v>
      </c>
    </row>
    <row r="71" spans="1:26" ht="15" customHeight="1" x14ac:dyDescent="0.25">
      <c r="A71" s="200">
        <v>69</v>
      </c>
      <c r="B71" s="148" t="s">
        <v>215</v>
      </c>
      <c r="C71" s="199">
        <v>2410</v>
      </c>
      <c r="D71" s="198" t="s">
        <v>240</v>
      </c>
      <c r="E71" s="198" t="s">
        <v>230</v>
      </c>
      <c r="F71" s="198" t="s">
        <v>229</v>
      </c>
      <c r="G71" s="197">
        <f>VLOOKUP(C71,'[3]SHEET 1'!$I$7:$N$263,4,FALSE)</f>
        <v>74.81</v>
      </c>
      <c r="H71" s="193">
        <f>G71*10.76391</f>
        <v>805.24810709999997</v>
      </c>
      <c r="I71" s="196">
        <f>VLOOKUP(C71,'[3]SHEET 1'!$I$7:$N$263,5,FALSE)</f>
        <v>4.83</v>
      </c>
      <c r="J71" s="196">
        <f>I71*10.76391</f>
        <v>51.989685299999998</v>
      </c>
      <c r="K71" s="195"/>
      <c r="L71" s="194">
        <f>K71*10.76391</f>
        <v>0</v>
      </c>
      <c r="M71" s="195"/>
      <c r="N71" s="194">
        <f>M71*10.76391</f>
        <v>0</v>
      </c>
      <c r="O71" s="193">
        <f>G71+I71+K71+M71</f>
        <v>79.64</v>
      </c>
      <c r="P71" s="193">
        <f>O71*10.76391</f>
        <v>857.23779239999999</v>
      </c>
      <c r="Q71" s="192">
        <f>ROUNDUP(H71+J71+L71/2+N71/2,0)</f>
        <v>858</v>
      </c>
      <c r="R71" s="192">
        <f>ROUNDUP(P71,0)</f>
        <v>858</v>
      </c>
      <c r="S71" s="192">
        <v>1480</v>
      </c>
      <c r="T71" s="192"/>
      <c r="U71" s="192">
        <f>SUM(S71:T71)</f>
        <v>1480</v>
      </c>
      <c r="V71" s="192">
        <f>Q71*U71</f>
        <v>1269840</v>
      </c>
      <c r="W71" s="191">
        <v>1</v>
      </c>
      <c r="X71" s="99">
        <v>1</v>
      </c>
      <c r="Y71" s="220"/>
    </row>
    <row r="72" spans="1:26" ht="15" customHeight="1" x14ac:dyDescent="0.25">
      <c r="A72" s="200">
        <v>70</v>
      </c>
      <c r="B72" s="148" t="s">
        <v>215</v>
      </c>
      <c r="C72" s="199">
        <v>2411</v>
      </c>
      <c r="D72" s="198" t="s">
        <v>240</v>
      </c>
      <c r="E72" s="198" t="s">
        <v>230</v>
      </c>
      <c r="F72" s="198" t="s">
        <v>229</v>
      </c>
      <c r="G72" s="197">
        <f>VLOOKUP(C72,'[3]SHEET 1'!$I$7:$N$263,4,FALSE)</f>
        <v>74.81</v>
      </c>
      <c r="H72" s="193">
        <f>G72*10.76391</f>
        <v>805.24810709999997</v>
      </c>
      <c r="I72" s="196">
        <f>VLOOKUP(C72,'[3]SHEET 1'!$I$7:$N$263,5,FALSE)</f>
        <v>4.83</v>
      </c>
      <c r="J72" s="196">
        <f>I72*10.76391</f>
        <v>51.989685299999998</v>
      </c>
      <c r="K72" s="195"/>
      <c r="L72" s="194">
        <f>K72*10.76391</f>
        <v>0</v>
      </c>
      <c r="M72" s="195"/>
      <c r="N72" s="194">
        <f>M72*10.76391</f>
        <v>0</v>
      </c>
      <c r="O72" s="193">
        <f>G72+I72+K72+M72</f>
        <v>79.64</v>
      </c>
      <c r="P72" s="193">
        <f>O72*10.76391</f>
        <v>857.23779239999999</v>
      </c>
      <c r="Q72" s="192">
        <f>ROUNDUP(H72+J72+L72/2+N72/2,0)</f>
        <v>858</v>
      </c>
      <c r="R72" s="192">
        <f>ROUNDUP(P72,0)</f>
        <v>858</v>
      </c>
      <c r="S72" s="192">
        <v>1480</v>
      </c>
      <c r="T72" s="192"/>
      <c r="U72" s="192">
        <f>SUM(S72:T72)</f>
        <v>1480</v>
      </c>
      <c r="V72" s="192">
        <f>Q72*U72</f>
        <v>1269840</v>
      </c>
      <c r="W72" s="191">
        <v>1</v>
      </c>
      <c r="X72" s="85">
        <v>1</v>
      </c>
      <c r="Y72" s="190"/>
    </row>
    <row r="73" spans="1:26" ht="15" hidden="1" customHeight="1" x14ac:dyDescent="0.25">
      <c r="A73" s="200">
        <v>71</v>
      </c>
      <c r="B73" s="148" t="s">
        <v>215</v>
      </c>
      <c r="C73" s="199">
        <v>2413</v>
      </c>
      <c r="D73" s="198" t="s">
        <v>240</v>
      </c>
      <c r="E73" s="198" t="s">
        <v>221</v>
      </c>
      <c r="F73" s="198" t="s">
        <v>232</v>
      </c>
      <c r="G73" s="197">
        <f>VLOOKUP(C73,'[3]SHEET 1'!$I$7:$N$263,4,FALSE)</f>
        <v>159.13</v>
      </c>
      <c r="H73" s="193">
        <f>G73*10.76391</f>
        <v>1712.8609982999999</v>
      </c>
      <c r="I73" s="196">
        <f>VLOOKUP(C73,'[3]SHEET 1'!$I$7:$N$263,5,FALSE)</f>
        <v>16.010000000000002</v>
      </c>
      <c r="J73" s="196">
        <f>I73*10.76391</f>
        <v>172.33019910000002</v>
      </c>
      <c r="K73" s="195"/>
      <c r="L73" s="194">
        <f>K73*10.76391</f>
        <v>0</v>
      </c>
      <c r="M73" s="195"/>
      <c r="N73" s="194">
        <f>M73*10.76391</f>
        <v>0</v>
      </c>
      <c r="O73" s="193">
        <f>G73+I73+K73+M73</f>
        <v>175.14</v>
      </c>
      <c r="P73" s="193">
        <f>O73*10.76391</f>
        <v>1885.1911973999997</v>
      </c>
      <c r="Q73" s="192">
        <f>ROUNDUP(H73+J73+L73/2+N73/2,0)</f>
        <v>1886</v>
      </c>
      <c r="R73" s="192">
        <f>ROUNDUP(P73,0)</f>
        <v>1886</v>
      </c>
      <c r="S73" s="192">
        <v>1480</v>
      </c>
      <c r="T73" s="192"/>
      <c r="U73" s="192">
        <f>SUM(S73:T73)</f>
        <v>1480</v>
      </c>
      <c r="V73" s="192">
        <f>Q73*U73</f>
        <v>2791280</v>
      </c>
      <c r="W73" s="191">
        <v>2</v>
      </c>
      <c r="X73" s="85">
        <v>1</v>
      </c>
      <c r="Y73" s="190"/>
    </row>
    <row r="74" spans="1:26" ht="15" customHeight="1" x14ac:dyDescent="0.25">
      <c r="A74" s="200">
        <v>72</v>
      </c>
      <c r="B74" s="148" t="s">
        <v>215</v>
      </c>
      <c r="C74" s="199">
        <v>2415</v>
      </c>
      <c r="D74" s="198" t="s">
        <v>240</v>
      </c>
      <c r="E74" s="198" t="s">
        <v>230</v>
      </c>
      <c r="F74" s="148" t="s">
        <v>229</v>
      </c>
      <c r="G74" s="197">
        <f>VLOOKUP(C74,'[3]SHEET 1'!$I$7:$N$263,4,FALSE)</f>
        <v>74.81</v>
      </c>
      <c r="H74" s="193">
        <f>G74*10.76391</f>
        <v>805.24810709999997</v>
      </c>
      <c r="I74" s="196">
        <f>VLOOKUP(C74,'[3]SHEET 1'!$I$7:$N$263,5,FALSE)</f>
        <v>4.83</v>
      </c>
      <c r="J74" s="196">
        <f>I74*10.76391</f>
        <v>51.989685299999998</v>
      </c>
      <c r="K74" s="195"/>
      <c r="L74" s="194">
        <f>K74*10.76391</f>
        <v>0</v>
      </c>
      <c r="M74" s="195"/>
      <c r="N74" s="194">
        <f>M74*10.76391</f>
        <v>0</v>
      </c>
      <c r="O74" s="193">
        <f>G74+I74+K74+M74</f>
        <v>79.64</v>
      </c>
      <c r="P74" s="193">
        <f>O74*10.76391</f>
        <v>857.23779239999999</v>
      </c>
      <c r="Q74" s="192">
        <f>ROUNDUP(H74+J74+L74/2+N74/2,0)</f>
        <v>858</v>
      </c>
      <c r="R74" s="192">
        <f>ROUNDUP(P74,0)</f>
        <v>858</v>
      </c>
      <c r="S74" s="192">
        <v>1480</v>
      </c>
      <c r="T74" s="192"/>
      <c r="U74" s="192">
        <f>SUM(S74:T74)</f>
        <v>1480</v>
      </c>
      <c r="V74" s="192">
        <f>Q74*U74</f>
        <v>1269840</v>
      </c>
      <c r="W74" s="191">
        <v>1</v>
      </c>
      <c r="X74" s="85">
        <v>1</v>
      </c>
      <c r="Y74" s="190"/>
    </row>
    <row r="75" spans="1:26" s="56" customFormat="1" ht="15" customHeight="1" x14ac:dyDescent="0.25">
      <c r="A75" s="200">
        <v>73</v>
      </c>
      <c r="B75" s="148" t="s">
        <v>215</v>
      </c>
      <c r="C75" s="199">
        <v>2416</v>
      </c>
      <c r="D75" s="198" t="s">
        <v>240</v>
      </c>
      <c r="E75" s="198" t="s">
        <v>230</v>
      </c>
      <c r="F75" s="148" t="s">
        <v>229</v>
      </c>
      <c r="G75" s="197">
        <f>VLOOKUP(C75,'[3]SHEET 1'!$I$7:$N$263,4,FALSE)</f>
        <v>74.81</v>
      </c>
      <c r="H75" s="193">
        <f>G75*10.76391</f>
        <v>805.24810709999997</v>
      </c>
      <c r="I75" s="196">
        <f>VLOOKUP(C75,'[3]SHEET 1'!$I$7:$N$263,5,FALSE)</f>
        <v>4.83</v>
      </c>
      <c r="J75" s="196">
        <f>I75*10.76391</f>
        <v>51.989685299999998</v>
      </c>
      <c r="K75" s="195"/>
      <c r="L75" s="194">
        <f>K75*10.76391</f>
        <v>0</v>
      </c>
      <c r="M75" s="195"/>
      <c r="N75" s="194">
        <f>M75*10.76391</f>
        <v>0</v>
      </c>
      <c r="O75" s="193">
        <f>G75+I75+K75+M75</f>
        <v>79.64</v>
      </c>
      <c r="P75" s="193">
        <f>O75*10.76391</f>
        <v>857.23779239999999</v>
      </c>
      <c r="Q75" s="192">
        <f>ROUNDUP(H75+J75+L75/2+N75/2,0)</f>
        <v>858</v>
      </c>
      <c r="R75" s="192">
        <f>ROUNDUP(P75,0)</f>
        <v>858</v>
      </c>
      <c r="S75" s="192">
        <v>1480</v>
      </c>
      <c r="T75" s="192"/>
      <c r="U75" s="192">
        <f>SUM(S75:T75)</f>
        <v>1480</v>
      </c>
      <c r="V75" s="192">
        <f>Q75*U75</f>
        <v>1269840</v>
      </c>
      <c r="W75" s="191">
        <v>1</v>
      </c>
      <c r="X75" s="202">
        <v>1</v>
      </c>
      <c r="Y75" s="201"/>
      <c r="Z75"/>
    </row>
    <row r="76" spans="1:26" s="56" customFormat="1" ht="15" customHeight="1" x14ac:dyDescent="0.25">
      <c r="A76" s="200">
        <v>74</v>
      </c>
      <c r="B76" s="148" t="s">
        <v>215</v>
      </c>
      <c r="C76" s="199">
        <v>2417</v>
      </c>
      <c r="D76" s="198" t="s">
        <v>240</v>
      </c>
      <c r="E76" s="198" t="s">
        <v>230</v>
      </c>
      <c r="F76" s="148" t="s">
        <v>229</v>
      </c>
      <c r="G76" s="197">
        <f>VLOOKUP(C76,'[3]SHEET 1'!$I$7:$N$263,4,FALSE)</f>
        <v>74.81</v>
      </c>
      <c r="H76" s="193">
        <f>G76*10.76391</f>
        <v>805.24810709999997</v>
      </c>
      <c r="I76" s="196">
        <f>VLOOKUP(C76,'[3]SHEET 1'!$I$7:$N$263,5,FALSE)</f>
        <v>4.83</v>
      </c>
      <c r="J76" s="196">
        <f>I76*10.76391</f>
        <v>51.989685299999998</v>
      </c>
      <c r="K76" s="195"/>
      <c r="L76" s="194">
        <f>K76*10.76391</f>
        <v>0</v>
      </c>
      <c r="M76" s="195"/>
      <c r="N76" s="194">
        <f>M76*10.76391</f>
        <v>0</v>
      </c>
      <c r="O76" s="193">
        <f>G76+I76+K76+M76</f>
        <v>79.64</v>
      </c>
      <c r="P76" s="193">
        <f>O76*10.76391</f>
        <v>857.23779239999999</v>
      </c>
      <c r="Q76" s="192">
        <f>ROUNDUP(H76+J76+L76/2+N76/2,0)</f>
        <v>858</v>
      </c>
      <c r="R76" s="192">
        <f>ROUNDUP(P76,0)</f>
        <v>858</v>
      </c>
      <c r="S76" s="192">
        <v>1480</v>
      </c>
      <c r="T76" s="192"/>
      <c r="U76" s="192">
        <f>SUM(S76:T76)</f>
        <v>1480</v>
      </c>
      <c r="V76" s="192">
        <f>Q76*U76</f>
        <v>1269840</v>
      </c>
      <c r="W76" s="191">
        <v>1</v>
      </c>
      <c r="X76" s="85">
        <v>1</v>
      </c>
      <c r="Y76" s="190"/>
      <c r="Z76"/>
    </row>
    <row r="77" spans="1:26" ht="15" customHeight="1" x14ac:dyDescent="0.25">
      <c r="A77" s="200">
        <v>75</v>
      </c>
      <c r="B77" s="148" t="s">
        <v>215</v>
      </c>
      <c r="C77" s="199">
        <v>2420</v>
      </c>
      <c r="D77" s="198" t="s">
        <v>240</v>
      </c>
      <c r="E77" s="198" t="s">
        <v>230</v>
      </c>
      <c r="F77" s="148" t="s">
        <v>233</v>
      </c>
      <c r="G77" s="197">
        <f>VLOOKUP(C77,'[3]SHEET 1'!$I$7:$N$263,4,FALSE)</f>
        <v>74.42</v>
      </c>
      <c r="H77" s="193">
        <f>G77*10.76391</f>
        <v>801.05018219999999</v>
      </c>
      <c r="I77" s="196">
        <f>VLOOKUP(C77,'[3]SHEET 1'!$I$7:$N$263,5,FALSE)</f>
        <v>4.83</v>
      </c>
      <c r="J77" s="196">
        <f>I77*10.76391</f>
        <v>51.989685299999998</v>
      </c>
      <c r="K77" s="195"/>
      <c r="L77" s="194">
        <f>K77*10.76391</f>
        <v>0</v>
      </c>
      <c r="M77" s="195"/>
      <c r="N77" s="194">
        <f>M77*10.76391</f>
        <v>0</v>
      </c>
      <c r="O77" s="193">
        <f>G77+I77+K77+M77</f>
        <v>79.25</v>
      </c>
      <c r="P77" s="193">
        <f>O77*10.76391</f>
        <v>853.0398674999999</v>
      </c>
      <c r="Q77" s="192">
        <f>ROUNDUP(H77+J77+L77/2+N77/2,0)</f>
        <v>854</v>
      </c>
      <c r="R77" s="192">
        <f>ROUNDUP(P77,0)</f>
        <v>854</v>
      </c>
      <c r="S77" s="192">
        <v>1480</v>
      </c>
      <c r="T77" s="192"/>
      <c r="U77" s="192">
        <f>SUM(S77:T77)</f>
        <v>1480</v>
      </c>
      <c r="V77" s="192">
        <f>Q77*U77</f>
        <v>1263920</v>
      </c>
      <c r="W77" s="191">
        <v>1</v>
      </c>
      <c r="X77" s="85">
        <v>1</v>
      </c>
      <c r="Y77" s="190"/>
    </row>
    <row r="78" spans="1:26" ht="15" customHeight="1" x14ac:dyDescent="0.25">
      <c r="A78" s="200">
        <v>76</v>
      </c>
      <c r="B78" s="148" t="s">
        <v>215</v>
      </c>
      <c r="C78" s="199">
        <v>2421</v>
      </c>
      <c r="D78" s="198" t="s">
        <v>240</v>
      </c>
      <c r="E78" s="198" t="s">
        <v>230</v>
      </c>
      <c r="F78" s="148" t="s">
        <v>229</v>
      </c>
      <c r="G78" s="197">
        <f>VLOOKUP(C78,'[3]SHEET 1'!$I$7:$N$263,4,FALSE)</f>
        <v>74.81</v>
      </c>
      <c r="H78" s="193">
        <f>G78*10.76391</f>
        <v>805.24810709999997</v>
      </c>
      <c r="I78" s="196">
        <f>VLOOKUP(C78,'[3]SHEET 1'!$I$7:$N$263,5,FALSE)</f>
        <v>4.8099999999999996</v>
      </c>
      <c r="J78" s="196">
        <f>I78*10.76391</f>
        <v>51.774407099999991</v>
      </c>
      <c r="K78" s="195"/>
      <c r="L78" s="194">
        <f>K78*10.76391</f>
        <v>0</v>
      </c>
      <c r="M78" s="195"/>
      <c r="N78" s="194">
        <f>M78*10.76391</f>
        <v>0</v>
      </c>
      <c r="O78" s="193">
        <f>G78+I78+K78+M78</f>
        <v>79.62</v>
      </c>
      <c r="P78" s="193">
        <f>O78*10.76391</f>
        <v>857.02251419999993</v>
      </c>
      <c r="Q78" s="192">
        <f>ROUNDUP(H78+J78+L78/2+N78/2,0)</f>
        <v>858</v>
      </c>
      <c r="R78" s="192">
        <f>ROUNDUP(P78,0)</f>
        <v>858</v>
      </c>
      <c r="S78" s="192">
        <v>1480</v>
      </c>
      <c r="T78" s="192"/>
      <c r="U78" s="192">
        <f>SUM(S78:T78)</f>
        <v>1480</v>
      </c>
      <c r="V78" s="192">
        <f>Q78*U78</f>
        <v>1269840</v>
      </c>
      <c r="W78" s="191">
        <v>1</v>
      </c>
      <c r="X78" s="85">
        <v>1</v>
      </c>
      <c r="Y78" s="190"/>
    </row>
    <row r="79" spans="1:26" s="88" customFormat="1" ht="15" customHeight="1" x14ac:dyDescent="0.25">
      <c r="A79" s="200">
        <v>77</v>
      </c>
      <c r="B79" s="148" t="s">
        <v>215</v>
      </c>
      <c r="C79" s="199">
        <v>2435</v>
      </c>
      <c r="D79" s="198" t="s">
        <v>240</v>
      </c>
      <c r="E79" s="198" t="s">
        <v>230</v>
      </c>
      <c r="F79" s="148" t="s">
        <v>229</v>
      </c>
      <c r="G79" s="197">
        <f>VLOOKUP(C79,'[3]SHEET 1'!$I$7:$N$263,4,FALSE)</f>
        <v>74.819999999999993</v>
      </c>
      <c r="H79" s="193">
        <f>G79*10.76391</f>
        <v>805.35574619999988</v>
      </c>
      <c r="I79" s="196">
        <f>VLOOKUP(C79,'[3]SHEET 1'!$I$7:$N$263,5,FALSE)</f>
        <v>4.83</v>
      </c>
      <c r="J79" s="196">
        <f>I79*10.76391</f>
        <v>51.989685299999998</v>
      </c>
      <c r="K79" s="195"/>
      <c r="L79" s="194">
        <f>K79*10.76391</f>
        <v>0</v>
      </c>
      <c r="M79" s="195"/>
      <c r="N79" s="194">
        <f>M79*10.76391</f>
        <v>0</v>
      </c>
      <c r="O79" s="193">
        <f>G79+I79+K79+M79</f>
        <v>79.649999999999991</v>
      </c>
      <c r="P79" s="193">
        <f>O79*10.76391</f>
        <v>857.34543149999979</v>
      </c>
      <c r="Q79" s="192">
        <f>ROUNDUP(H79+J79+L79/2+N79/2,0)</f>
        <v>858</v>
      </c>
      <c r="R79" s="192">
        <f>ROUNDUP(P79,0)</f>
        <v>858</v>
      </c>
      <c r="S79" s="192">
        <v>1480</v>
      </c>
      <c r="T79" s="192"/>
      <c r="U79" s="192">
        <f>SUM(S79:T79)</f>
        <v>1480</v>
      </c>
      <c r="V79" s="192">
        <f>Q79*U79</f>
        <v>1269840</v>
      </c>
      <c r="W79" s="191">
        <v>1</v>
      </c>
      <c r="X79" s="99">
        <v>1</v>
      </c>
      <c r="Y79" s="220"/>
      <c r="Z79"/>
    </row>
    <row r="80" spans="1:26" s="88" customFormat="1" ht="15" hidden="1" customHeight="1" x14ac:dyDescent="0.25">
      <c r="A80" s="200">
        <v>78</v>
      </c>
      <c r="B80" s="148" t="s">
        <v>215</v>
      </c>
      <c r="C80" s="199">
        <v>2501</v>
      </c>
      <c r="D80" s="198" t="s">
        <v>237</v>
      </c>
      <c r="E80" s="198" t="s">
        <v>230</v>
      </c>
      <c r="F80" s="198" t="s">
        <v>229</v>
      </c>
      <c r="G80" s="197">
        <f>VLOOKUP(C80,'[3]SHEET 1'!$I$7:$N$263,4,FALSE)</f>
        <v>74.81</v>
      </c>
      <c r="H80" s="193">
        <f>G80*10.76391</f>
        <v>805.24810709999997</v>
      </c>
      <c r="I80" s="196">
        <f>VLOOKUP(C80,'[3]SHEET 1'!$I$7:$N$263,5,FALSE)</f>
        <v>4.82</v>
      </c>
      <c r="J80" s="196">
        <f>I80*10.76391</f>
        <v>51.882046199999998</v>
      </c>
      <c r="K80" s="195"/>
      <c r="L80" s="194">
        <f>K80*10.76391</f>
        <v>0</v>
      </c>
      <c r="M80" s="195"/>
      <c r="N80" s="194">
        <f>M80*10.76391</f>
        <v>0</v>
      </c>
      <c r="O80" s="193">
        <f>G80+I80+K80+M80</f>
        <v>79.63</v>
      </c>
      <c r="P80" s="193">
        <f>O80*10.76391</f>
        <v>857.13015329999985</v>
      </c>
      <c r="Q80" s="192">
        <f>ROUNDUP(H80+J80+L80/2+N80/2,0)</f>
        <v>858</v>
      </c>
      <c r="R80" s="192">
        <f>ROUNDUP(P80,0)</f>
        <v>858</v>
      </c>
      <c r="S80" s="192">
        <v>1480</v>
      </c>
      <c r="T80" s="192"/>
      <c r="U80" s="192">
        <f>SUM(S80:T80)</f>
        <v>1480</v>
      </c>
      <c r="V80" s="192">
        <f>Q80*U80</f>
        <v>1269840</v>
      </c>
      <c r="W80" s="191">
        <v>1</v>
      </c>
      <c r="X80" s="99">
        <v>1</v>
      </c>
      <c r="Y80" s="220" t="s">
        <v>239</v>
      </c>
      <c r="Z80"/>
    </row>
    <row r="81" spans="1:26" s="88" customFormat="1" ht="15" customHeight="1" x14ac:dyDescent="0.25">
      <c r="A81" s="200">
        <v>79</v>
      </c>
      <c r="B81" s="148" t="s">
        <v>215</v>
      </c>
      <c r="C81" s="199">
        <v>2502</v>
      </c>
      <c r="D81" s="198" t="s">
        <v>237</v>
      </c>
      <c r="E81" s="198" t="s">
        <v>230</v>
      </c>
      <c r="F81" s="198" t="s">
        <v>233</v>
      </c>
      <c r="G81" s="197">
        <f>VLOOKUP(C81,'[3]SHEET 1'!$I$7:$N$263,4,FALSE)</f>
        <v>74.64</v>
      </c>
      <c r="H81" s="193">
        <f>G81*10.76391</f>
        <v>803.41824239999994</v>
      </c>
      <c r="I81" s="196">
        <f>VLOOKUP(C81,'[3]SHEET 1'!$I$7:$N$263,5,FALSE)</f>
        <v>4.83</v>
      </c>
      <c r="J81" s="196">
        <f>I81*10.76391</f>
        <v>51.989685299999998</v>
      </c>
      <c r="K81" s="195"/>
      <c r="L81" s="194">
        <f>K81*10.76391</f>
        <v>0</v>
      </c>
      <c r="M81" s="195"/>
      <c r="N81" s="194">
        <f>M81*10.76391</f>
        <v>0</v>
      </c>
      <c r="O81" s="193">
        <f>G81+I81+K81+M81</f>
        <v>79.47</v>
      </c>
      <c r="P81" s="193">
        <f>O81*10.76391</f>
        <v>855.40792769999996</v>
      </c>
      <c r="Q81" s="192">
        <f>ROUNDUP(H81+J81+L81/2+N81/2,0)</f>
        <v>856</v>
      </c>
      <c r="R81" s="192">
        <f>ROUNDUP(P81,0)</f>
        <v>856</v>
      </c>
      <c r="S81" s="192">
        <v>1480</v>
      </c>
      <c r="T81" s="192"/>
      <c r="U81" s="192">
        <f>SUM(S81:T81)</f>
        <v>1480</v>
      </c>
      <c r="V81" s="192">
        <f>Q81*U81</f>
        <v>1266880</v>
      </c>
      <c r="W81" s="191">
        <v>1</v>
      </c>
      <c r="X81" s="99">
        <v>1</v>
      </c>
      <c r="Y81" s="220"/>
      <c r="Z81"/>
    </row>
    <row r="82" spans="1:26" s="88" customFormat="1" ht="15" customHeight="1" x14ac:dyDescent="0.25">
      <c r="A82" s="200">
        <v>80</v>
      </c>
      <c r="B82" s="148" t="s">
        <v>215</v>
      </c>
      <c r="C82" s="199">
        <v>2503</v>
      </c>
      <c r="D82" s="198" t="s">
        <v>237</v>
      </c>
      <c r="E82" s="198" t="s">
        <v>230</v>
      </c>
      <c r="F82" s="198" t="s">
        <v>229</v>
      </c>
      <c r="G82" s="197">
        <f>VLOOKUP(C82,'[3]SHEET 1'!$I$7:$N$263,4,FALSE)</f>
        <v>75.08</v>
      </c>
      <c r="H82" s="193">
        <f>G82*10.76391</f>
        <v>808.15436279999994</v>
      </c>
      <c r="I82" s="196">
        <f>VLOOKUP(C82,'[3]SHEET 1'!$I$7:$N$263,5,FALSE)</f>
        <v>4.83</v>
      </c>
      <c r="J82" s="196">
        <f>I82*10.76391</f>
        <v>51.989685299999998</v>
      </c>
      <c r="K82" s="195"/>
      <c r="L82" s="194">
        <f>K82*10.76391</f>
        <v>0</v>
      </c>
      <c r="M82" s="195"/>
      <c r="N82" s="194">
        <f>M82*10.76391</f>
        <v>0</v>
      </c>
      <c r="O82" s="193">
        <f>G82+I82+K82+M82</f>
        <v>79.91</v>
      </c>
      <c r="P82" s="193">
        <f>O82*10.76391</f>
        <v>860.14404809999985</v>
      </c>
      <c r="Q82" s="192">
        <f>ROUNDUP(H82+J82+L82/2+N82/2,0)</f>
        <v>861</v>
      </c>
      <c r="R82" s="192">
        <f>ROUNDUP(P82,0)</f>
        <v>861</v>
      </c>
      <c r="S82" s="192">
        <v>1480</v>
      </c>
      <c r="T82" s="192"/>
      <c r="U82" s="192">
        <f>SUM(S82:T82)</f>
        <v>1480</v>
      </c>
      <c r="V82" s="192">
        <f>Q82*U82</f>
        <v>1274280</v>
      </c>
      <c r="W82" s="191">
        <v>1</v>
      </c>
      <c r="X82" s="99">
        <v>1</v>
      </c>
      <c r="Y82" s="220"/>
      <c r="Z82"/>
    </row>
    <row r="83" spans="1:26" s="221" customFormat="1" ht="15" hidden="1" customHeight="1" x14ac:dyDescent="0.25">
      <c r="A83" s="200">
        <v>81</v>
      </c>
      <c r="B83" s="214" t="s">
        <v>215</v>
      </c>
      <c r="C83" s="216">
        <v>2506</v>
      </c>
      <c r="D83" s="215" t="s">
        <v>237</v>
      </c>
      <c r="E83" s="215" t="s">
        <v>236</v>
      </c>
      <c r="F83" s="215" t="s">
        <v>235</v>
      </c>
      <c r="G83" s="197">
        <f>VLOOKUP(C83,'[3]SHEET 1'!$I$7:$N$263,4,FALSE)</f>
        <v>55.23</v>
      </c>
      <c r="H83" s="193">
        <f>G83*10.76391</f>
        <v>594.49074929999995</v>
      </c>
      <c r="I83" s="196">
        <f>VLOOKUP(C83,'[3]SHEET 1'!$I$7:$N$263,5,FALSE)</f>
        <v>0</v>
      </c>
      <c r="J83" s="196">
        <f>I83*10.76391</f>
        <v>0</v>
      </c>
      <c r="K83" s="195"/>
      <c r="L83" s="194">
        <f>K83*10.76391</f>
        <v>0</v>
      </c>
      <c r="M83" s="195"/>
      <c r="N83" s="194">
        <f>M83*10.76391</f>
        <v>0</v>
      </c>
      <c r="O83" s="193">
        <f>G83+I83+K83+M83</f>
        <v>55.23</v>
      </c>
      <c r="P83" s="193">
        <f>O83*10.76391</f>
        <v>594.49074929999995</v>
      </c>
      <c r="Q83" s="208">
        <f>ROUNDUP(H83+J83+L83/2+N83/2,0)</f>
        <v>595</v>
      </c>
      <c r="R83" s="208">
        <f>ROUNDUP(P83,0)</f>
        <v>595</v>
      </c>
      <c r="S83" s="192">
        <v>1570</v>
      </c>
      <c r="T83" s="208"/>
      <c r="U83" s="208">
        <f>SUM(S83:T83)</f>
        <v>1570</v>
      </c>
      <c r="V83" s="208">
        <f>Q83*U83</f>
        <v>934150</v>
      </c>
      <c r="W83" s="207">
        <v>1</v>
      </c>
      <c r="X83" s="206">
        <v>1</v>
      </c>
      <c r="Y83" s="222" t="s">
        <v>188</v>
      </c>
    </row>
    <row r="84" spans="1:26" s="221" customFormat="1" ht="15" hidden="1" customHeight="1" x14ac:dyDescent="0.25">
      <c r="A84" s="200">
        <v>82</v>
      </c>
      <c r="B84" s="214" t="s">
        <v>215</v>
      </c>
      <c r="C84" s="216">
        <v>2507</v>
      </c>
      <c r="D84" s="215" t="s">
        <v>237</v>
      </c>
      <c r="E84" s="215" t="s">
        <v>236</v>
      </c>
      <c r="F84" s="215" t="s">
        <v>235</v>
      </c>
      <c r="G84" s="197">
        <f>VLOOKUP(C84,'[3]SHEET 1'!$I$7:$N$263,4,FALSE)</f>
        <v>55.23</v>
      </c>
      <c r="H84" s="193">
        <f>G84*10.76391</f>
        <v>594.49074929999995</v>
      </c>
      <c r="I84" s="196">
        <f>VLOOKUP(C84,'[3]SHEET 1'!$I$7:$N$263,5,FALSE)</f>
        <v>0</v>
      </c>
      <c r="J84" s="196">
        <f>I84*10.76391</f>
        <v>0</v>
      </c>
      <c r="K84" s="195"/>
      <c r="L84" s="194">
        <f>K84*10.76391</f>
        <v>0</v>
      </c>
      <c r="M84" s="195"/>
      <c r="N84" s="194">
        <f>M84*10.76391</f>
        <v>0</v>
      </c>
      <c r="O84" s="193">
        <f>G84+I84+K84+M84</f>
        <v>55.23</v>
      </c>
      <c r="P84" s="193">
        <f>O84*10.76391</f>
        <v>594.49074929999995</v>
      </c>
      <c r="Q84" s="208">
        <f>ROUNDUP(H84+J84+L84/2+N84/2,0)</f>
        <v>595</v>
      </c>
      <c r="R84" s="208">
        <f>ROUNDUP(P84,0)</f>
        <v>595</v>
      </c>
      <c r="S84" s="192">
        <v>1570</v>
      </c>
      <c r="T84" s="208"/>
      <c r="U84" s="208">
        <f>SUM(S84:T84)</f>
        <v>1570</v>
      </c>
      <c r="V84" s="208">
        <f>Q84*U84</f>
        <v>934150</v>
      </c>
      <c r="W84" s="207">
        <v>1</v>
      </c>
      <c r="X84" s="206">
        <v>1</v>
      </c>
      <c r="Y84" s="222"/>
    </row>
    <row r="85" spans="1:26" ht="15" customHeight="1" x14ac:dyDescent="0.25">
      <c r="A85" s="200">
        <v>83</v>
      </c>
      <c r="B85" s="148" t="s">
        <v>215</v>
      </c>
      <c r="C85" s="199">
        <v>2510</v>
      </c>
      <c r="D85" s="198" t="s">
        <v>237</v>
      </c>
      <c r="E85" s="198" t="s">
        <v>230</v>
      </c>
      <c r="F85" s="198" t="s">
        <v>229</v>
      </c>
      <c r="G85" s="197">
        <f>VLOOKUP(C85,'[3]SHEET 1'!$I$7:$N$263,4,FALSE)</f>
        <v>74.81</v>
      </c>
      <c r="H85" s="193">
        <f>G85*10.76391</f>
        <v>805.24810709999997</v>
      </c>
      <c r="I85" s="196">
        <f>VLOOKUP(C85,'[3]SHEET 1'!$I$7:$N$263,5,FALSE)</f>
        <v>4.83</v>
      </c>
      <c r="J85" s="196">
        <f>I85*10.76391</f>
        <v>51.989685299999998</v>
      </c>
      <c r="K85" s="195"/>
      <c r="L85" s="194">
        <f>K85*10.76391</f>
        <v>0</v>
      </c>
      <c r="M85" s="195"/>
      <c r="N85" s="194">
        <f>M85*10.76391</f>
        <v>0</v>
      </c>
      <c r="O85" s="193">
        <f>G85+I85+K85+M85</f>
        <v>79.64</v>
      </c>
      <c r="P85" s="193">
        <f>O85*10.76391</f>
        <v>857.23779239999999</v>
      </c>
      <c r="Q85" s="192">
        <f>ROUNDUP(H85+J85+L85/2+N85/2,0)</f>
        <v>858</v>
      </c>
      <c r="R85" s="192">
        <f>ROUNDUP(P85,0)</f>
        <v>858</v>
      </c>
      <c r="S85" s="192">
        <v>1480</v>
      </c>
      <c r="T85" s="192"/>
      <c r="U85" s="192">
        <f>SUM(S85:T85)</f>
        <v>1480</v>
      </c>
      <c r="V85" s="192">
        <f>Q85*U85</f>
        <v>1269840</v>
      </c>
      <c r="W85" s="191">
        <v>1</v>
      </c>
      <c r="X85" s="99">
        <v>1</v>
      </c>
      <c r="Y85" s="220"/>
    </row>
    <row r="86" spans="1:26" ht="15" hidden="1" customHeight="1" x14ac:dyDescent="0.25">
      <c r="A86" s="200">
        <v>84</v>
      </c>
      <c r="B86" s="148" t="s">
        <v>215</v>
      </c>
      <c r="C86" s="199">
        <v>2511</v>
      </c>
      <c r="D86" s="198" t="s">
        <v>237</v>
      </c>
      <c r="E86" s="198" t="s">
        <v>230</v>
      </c>
      <c r="F86" s="198" t="s">
        <v>229</v>
      </c>
      <c r="G86" s="197">
        <f>VLOOKUP(C86,'[3]SHEET 1'!$I$7:$N$263,4,FALSE)</f>
        <v>74.81</v>
      </c>
      <c r="H86" s="193">
        <f>G86*10.76391</f>
        <v>805.24810709999997</v>
      </c>
      <c r="I86" s="196">
        <f>VLOOKUP(C86,'[3]SHEET 1'!$I$7:$N$263,5,FALSE)</f>
        <v>4.83</v>
      </c>
      <c r="J86" s="196">
        <f>I86*10.76391</f>
        <v>51.989685299999998</v>
      </c>
      <c r="K86" s="195"/>
      <c r="L86" s="194">
        <f>K86*10.76391</f>
        <v>0</v>
      </c>
      <c r="M86" s="195"/>
      <c r="N86" s="194">
        <f>M86*10.76391</f>
        <v>0</v>
      </c>
      <c r="O86" s="193">
        <f>G86+I86+K86+M86</f>
        <v>79.64</v>
      </c>
      <c r="P86" s="193">
        <f>O86*10.76391</f>
        <v>857.23779239999999</v>
      </c>
      <c r="Q86" s="192">
        <f>ROUNDUP(H86+J86+L86/2+N86/2,0)</f>
        <v>858</v>
      </c>
      <c r="R86" s="192">
        <f>ROUNDUP(P86,0)</f>
        <v>858</v>
      </c>
      <c r="S86" s="192">
        <v>1480</v>
      </c>
      <c r="T86" s="192"/>
      <c r="U86" s="192">
        <f>SUM(S86:T86)</f>
        <v>1480</v>
      </c>
      <c r="V86" s="192">
        <f>Q86*U86</f>
        <v>1269840</v>
      </c>
      <c r="W86" s="191">
        <v>1</v>
      </c>
      <c r="X86" s="85">
        <v>1</v>
      </c>
      <c r="Y86" s="190" t="s">
        <v>238</v>
      </c>
    </row>
    <row r="87" spans="1:26" ht="15" customHeight="1" x14ac:dyDescent="0.25">
      <c r="A87" s="200">
        <v>85</v>
      </c>
      <c r="B87" s="148" t="s">
        <v>215</v>
      </c>
      <c r="C87" s="199">
        <v>2512</v>
      </c>
      <c r="D87" s="198" t="s">
        <v>237</v>
      </c>
      <c r="E87" s="198" t="s">
        <v>230</v>
      </c>
      <c r="F87" s="198" t="s">
        <v>229</v>
      </c>
      <c r="G87" s="197">
        <f>VLOOKUP(C87,'[3]SHEET 1'!$I$7:$N$263,4,FALSE)</f>
        <v>74.819999999999993</v>
      </c>
      <c r="H87" s="193">
        <f>G87*10.76391</f>
        <v>805.35574619999988</v>
      </c>
      <c r="I87" s="196">
        <f>VLOOKUP(C87,'[3]SHEET 1'!$I$7:$N$263,5,FALSE)</f>
        <v>4.83</v>
      </c>
      <c r="J87" s="196">
        <f>I87*10.76391</f>
        <v>51.989685299999998</v>
      </c>
      <c r="K87" s="195"/>
      <c r="L87" s="194">
        <f>K87*10.76391</f>
        <v>0</v>
      </c>
      <c r="M87" s="195"/>
      <c r="N87" s="194">
        <f>M87*10.76391</f>
        <v>0</v>
      </c>
      <c r="O87" s="193">
        <f>G87+I87+K87+M87</f>
        <v>79.649999999999991</v>
      </c>
      <c r="P87" s="193">
        <f>O87*10.76391</f>
        <v>857.34543149999979</v>
      </c>
      <c r="Q87" s="192">
        <f>ROUNDUP(H87+J87+L87/2+N87/2,0)</f>
        <v>858</v>
      </c>
      <c r="R87" s="192">
        <f>ROUNDUP(P87,0)</f>
        <v>858</v>
      </c>
      <c r="S87" s="192">
        <v>1480</v>
      </c>
      <c r="T87" s="192"/>
      <c r="U87" s="192">
        <f>SUM(S87:T87)</f>
        <v>1480</v>
      </c>
      <c r="V87" s="192">
        <f>Q87*U87</f>
        <v>1269840</v>
      </c>
      <c r="W87" s="191">
        <v>1</v>
      </c>
      <c r="X87" s="85">
        <v>1</v>
      </c>
      <c r="Y87" s="190"/>
    </row>
    <row r="88" spans="1:26" ht="15" customHeight="1" x14ac:dyDescent="0.25">
      <c r="A88" s="200">
        <v>86</v>
      </c>
      <c r="B88" s="148" t="s">
        <v>215</v>
      </c>
      <c r="C88" s="199">
        <v>2515</v>
      </c>
      <c r="D88" s="198" t="s">
        <v>237</v>
      </c>
      <c r="E88" s="198" t="s">
        <v>230</v>
      </c>
      <c r="F88" s="198" t="s">
        <v>229</v>
      </c>
      <c r="G88" s="197">
        <v>858</v>
      </c>
      <c r="H88" s="193">
        <v>858</v>
      </c>
      <c r="I88" s="196">
        <v>1480</v>
      </c>
      <c r="J88" s="196"/>
      <c r="K88" s="195">
        <v>1480</v>
      </c>
      <c r="L88" s="194">
        <v>1269840</v>
      </c>
      <c r="M88" s="195">
        <v>1</v>
      </c>
      <c r="N88" s="194">
        <v>1</v>
      </c>
      <c r="O88" s="193"/>
      <c r="P88" s="193"/>
      <c r="Q88" s="192">
        <v>858</v>
      </c>
      <c r="R88" s="192">
        <v>858</v>
      </c>
      <c r="S88" s="192">
        <v>1480</v>
      </c>
      <c r="T88" s="192"/>
      <c r="U88" s="192">
        <v>1480</v>
      </c>
      <c r="V88" s="192">
        <v>1269840</v>
      </c>
      <c r="W88" s="191">
        <v>1</v>
      </c>
      <c r="X88" s="85">
        <v>1</v>
      </c>
      <c r="Y88" s="190"/>
    </row>
    <row r="89" spans="1:26" s="56" customFormat="1" ht="15" customHeight="1" x14ac:dyDescent="0.25">
      <c r="A89" s="200">
        <v>87</v>
      </c>
      <c r="B89" s="148" t="s">
        <v>215</v>
      </c>
      <c r="C89" s="199">
        <v>2516</v>
      </c>
      <c r="D89" s="198" t="s">
        <v>237</v>
      </c>
      <c r="E89" s="198" t="s">
        <v>230</v>
      </c>
      <c r="F89" s="148" t="s">
        <v>229</v>
      </c>
      <c r="G89" s="197">
        <f>VLOOKUP(C89,'[3]SHEET 1'!$I$7:$N$263,4,FALSE)</f>
        <v>74.81</v>
      </c>
      <c r="H89" s="193">
        <f>G89*10.76391</f>
        <v>805.24810709999997</v>
      </c>
      <c r="I89" s="196">
        <f>VLOOKUP(C89,'[3]SHEET 1'!$I$7:$N$263,5,FALSE)</f>
        <v>4.83</v>
      </c>
      <c r="J89" s="196">
        <f>I89*10.76391</f>
        <v>51.989685299999998</v>
      </c>
      <c r="K89" s="195"/>
      <c r="L89" s="194">
        <f>K89*10.76391</f>
        <v>0</v>
      </c>
      <c r="M89" s="195"/>
      <c r="N89" s="194">
        <f>M89*10.76391</f>
        <v>0</v>
      </c>
      <c r="O89" s="193">
        <f>G89+I89+K89+M89</f>
        <v>79.64</v>
      </c>
      <c r="P89" s="193">
        <f>O89*10.76391</f>
        <v>857.23779239999999</v>
      </c>
      <c r="Q89" s="192">
        <f>ROUNDUP(H89+J89+L89/2+N89/2,0)</f>
        <v>858</v>
      </c>
      <c r="R89" s="192">
        <f>ROUNDUP(P89,0)</f>
        <v>858</v>
      </c>
      <c r="S89" s="192">
        <v>1480</v>
      </c>
      <c r="T89" s="192"/>
      <c r="U89" s="192">
        <f>SUM(S89:T89)</f>
        <v>1480</v>
      </c>
      <c r="V89" s="192">
        <f>Q89*U89</f>
        <v>1269840</v>
      </c>
      <c r="W89" s="191">
        <v>1</v>
      </c>
      <c r="X89" s="85">
        <v>1</v>
      </c>
      <c r="Y89" s="190"/>
      <c r="Z89"/>
    </row>
    <row r="90" spans="1:26" ht="15" customHeight="1" x14ac:dyDescent="0.25">
      <c r="A90" s="200">
        <v>88</v>
      </c>
      <c r="B90" s="148" t="s">
        <v>215</v>
      </c>
      <c r="C90" s="199">
        <v>2517</v>
      </c>
      <c r="D90" s="198" t="s">
        <v>237</v>
      </c>
      <c r="E90" s="198" t="s">
        <v>230</v>
      </c>
      <c r="F90" s="148" t="s">
        <v>229</v>
      </c>
      <c r="G90" s="197">
        <f>VLOOKUP(C90,'[3]SHEET 1'!$I$7:$N$263,4,FALSE)</f>
        <v>74.81</v>
      </c>
      <c r="H90" s="193">
        <f>G90*10.76391</f>
        <v>805.24810709999997</v>
      </c>
      <c r="I90" s="196">
        <f>VLOOKUP(C90,'[3]SHEET 1'!$I$7:$N$263,5,FALSE)</f>
        <v>4.83</v>
      </c>
      <c r="J90" s="196">
        <f>I90*10.76391</f>
        <v>51.989685299999998</v>
      </c>
      <c r="K90" s="195"/>
      <c r="L90" s="194">
        <f>K90*10.76391</f>
        <v>0</v>
      </c>
      <c r="M90" s="195"/>
      <c r="N90" s="194">
        <f>M90*10.76391</f>
        <v>0</v>
      </c>
      <c r="O90" s="193">
        <f>G90+I90+K90+M90</f>
        <v>79.64</v>
      </c>
      <c r="P90" s="193">
        <f>O90*10.76391</f>
        <v>857.23779239999999</v>
      </c>
      <c r="Q90" s="192">
        <f>ROUNDUP(H90+J90+L90/2+N90/2,0)</f>
        <v>858</v>
      </c>
      <c r="R90" s="192">
        <f>ROUNDUP(P90,0)</f>
        <v>858</v>
      </c>
      <c r="S90" s="192">
        <v>1480</v>
      </c>
      <c r="T90" s="192"/>
      <c r="U90" s="192">
        <f>SUM(S90:T90)</f>
        <v>1480</v>
      </c>
      <c r="V90" s="192">
        <f>Q90*U90</f>
        <v>1269840</v>
      </c>
      <c r="W90" s="191">
        <v>1</v>
      </c>
      <c r="X90" s="85">
        <v>1</v>
      </c>
      <c r="Y90" s="190"/>
    </row>
    <row r="91" spans="1:26" ht="15" customHeight="1" x14ac:dyDescent="0.25">
      <c r="A91" s="200">
        <v>89</v>
      </c>
      <c r="B91" s="148" t="s">
        <v>215</v>
      </c>
      <c r="C91" s="199">
        <v>2520</v>
      </c>
      <c r="D91" s="198" t="s">
        <v>237</v>
      </c>
      <c r="E91" s="198" t="s">
        <v>230</v>
      </c>
      <c r="F91" s="148" t="s">
        <v>233</v>
      </c>
      <c r="G91" s="197">
        <f>VLOOKUP(C91,'[3]SHEET 1'!$I$7:$N$263,4,FALSE)</f>
        <v>74.42</v>
      </c>
      <c r="H91" s="193">
        <f>G91*10.76391</f>
        <v>801.05018219999999</v>
      </c>
      <c r="I91" s="196">
        <f>VLOOKUP(C91,'[3]SHEET 1'!$I$7:$N$263,5,FALSE)</f>
        <v>4.83</v>
      </c>
      <c r="J91" s="196">
        <f>I91*10.76391</f>
        <v>51.989685299999998</v>
      </c>
      <c r="K91" s="195"/>
      <c r="L91" s="194">
        <f>K91*10.76391</f>
        <v>0</v>
      </c>
      <c r="M91" s="195"/>
      <c r="N91" s="194">
        <f>M91*10.76391</f>
        <v>0</v>
      </c>
      <c r="O91" s="193">
        <f>G91+I91+K91+M91</f>
        <v>79.25</v>
      </c>
      <c r="P91" s="193">
        <f>O91*10.76391</f>
        <v>853.0398674999999</v>
      </c>
      <c r="Q91" s="192">
        <f>ROUNDUP(H91+J91+L91/2+N91/2,0)</f>
        <v>854</v>
      </c>
      <c r="R91" s="192">
        <f>ROUNDUP(P91,0)</f>
        <v>854</v>
      </c>
      <c r="S91" s="192">
        <v>1480</v>
      </c>
      <c r="T91" s="192"/>
      <c r="U91" s="192">
        <f>SUM(S91:T91)</f>
        <v>1480</v>
      </c>
      <c r="V91" s="192">
        <f>Q91*U91</f>
        <v>1263920</v>
      </c>
      <c r="W91" s="191">
        <v>1</v>
      </c>
      <c r="X91" s="85">
        <v>1</v>
      </c>
      <c r="Y91" s="190"/>
    </row>
    <row r="92" spans="1:26" ht="15" customHeight="1" x14ac:dyDescent="0.25">
      <c r="A92" s="200">
        <v>90</v>
      </c>
      <c r="B92" s="148" t="s">
        <v>215</v>
      </c>
      <c r="C92" s="199">
        <v>2521</v>
      </c>
      <c r="D92" s="198" t="s">
        <v>237</v>
      </c>
      <c r="E92" s="198" t="s">
        <v>230</v>
      </c>
      <c r="F92" s="148" t="s">
        <v>229</v>
      </c>
      <c r="G92" s="197">
        <f>VLOOKUP(C92,'[3]SHEET 1'!$I$7:$N$263,4,FALSE)</f>
        <v>74.81</v>
      </c>
      <c r="H92" s="193">
        <f>G92*10.76391</f>
        <v>805.24810709999997</v>
      </c>
      <c r="I92" s="196">
        <f>VLOOKUP(C92,'[3]SHEET 1'!$I$7:$N$263,5,FALSE)</f>
        <v>4.8099999999999996</v>
      </c>
      <c r="J92" s="196">
        <f>I92*10.76391</f>
        <v>51.774407099999991</v>
      </c>
      <c r="K92" s="195"/>
      <c r="L92" s="194">
        <f>K92*10.76391</f>
        <v>0</v>
      </c>
      <c r="M92" s="195"/>
      <c r="N92" s="194">
        <f>M92*10.76391</f>
        <v>0</v>
      </c>
      <c r="O92" s="193">
        <f>G92+I92+K92+M92</f>
        <v>79.62</v>
      </c>
      <c r="P92" s="193">
        <f>O92*10.76391</f>
        <v>857.02251419999993</v>
      </c>
      <c r="Q92" s="192">
        <f>ROUNDUP(H92+J92+L92/2+N92/2,0)</f>
        <v>858</v>
      </c>
      <c r="R92" s="192">
        <f>ROUNDUP(P92,0)</f>
        <v>858</v>
      </c>
      <c r="S92" s="192">
        <v>1480</v>
      </c>
      <c r="T92" s="192"/>
      <c r="U92" s="192">
        <f>SUM(S92:T92)</f>
        <v>1480</v>
      </c>
      <c r="V92" s="192">
        <f>Q92*U92</f>
        <v>1269840</v>
      </c>
      <c r="W92" s="191">
        <v>1</v>
      </c>
      <c r="X92" s="85">
        <v>1</v>
      </c>
      <c r="Y92" s="190"/>
    </row>
    <row r="93" spans="1:26" ht="15" hidden="1" customHeight="1" x14ac:dyDescent="0.25">
      <c r="A93" s="200">
        <v>91</v>
      </c>
      <c r="B93" s="148" t="s">
        <v>215</v>
      </c>
      <c r="C93" s="199">
        <v>2534</v>
      </c>
      <c r="D93" s="198" t="s">
        <v>237</v>
      </c>
      <c r="E93" s="198" t="s">
        <v>221</v>
      </c>
      <c r="F93" s="148" t="s">
        <v>232</v>
      </c>
      <c r="G93" s="197">
        <f>VLOOKUP(C93,'[3]SHEET 1'!$I$7:$N$263,4,FALSE)</f>
        <v>159.53</v>
      </c>
      <c r="H93" s="193">
        <f>G93*10.76391</f>
        <v>1717.1665622999999</v>
      </c>
      <c r="I93" s="196">
        <f>VLOOKUP(C93,'[3]SHEET 1'!$I$7:$N$263,5,FALSE)</f>
        <v>16.02</v>
      </c>
      <c r="J93" s="196">
        <f>I93*10.76391</f>
        <v>172.43783819999999</v>
      </c>
      <c r="K93" s="195"/>
      <c r="L93" s="194">
        <f>K93*10.76391</f>
        <v>0</v>
      </c>
      <c r="M93" s="195"/>
      <c r="N93" s="194">
        <f>M93*10.76391</f>
        <v>0</v>
      </c>
      <c r="O93" s="193">
        <f>G93+I93+K93+M93</f>
        <v>175.55</v>
      </c>
      <c r="P93" s="193">
        <f>O93*10.76391</f>
        <v>1889.6044004999999</v>
      </c>
      <c r="Q93" s="192">
        <f>ROUNDUP(H93+J93+L93/2+N93/2,0)</f>
        <v>1890</v>
      </c>
      <c r="R93" s="192">
        <f>ROUNDUP(P93,0)</f>
        <v>1890</v>
      </c>
      <c r="S93" s="192">
        <v>1480</v>
      </c>
      <c r="T93" s="192"/>
      <c r="U93" s="192">
        <f>SUM(S93:T93)</f>
        <v>1480</v>
      </c>
      <c r="V93" s="192">
        <f>Q93*U93</f>
        <v>2797200</v>
      </c>
      <c r="W93" s="191">
        <v>2</v>
      </c>
      <c r="X93" s="85">
        <v>1</v>
      </c>
      <c r="Y93" s="190"/>
    </row>
    <row r="94" spans="1:26" ht="15" customHeight="1" x14ac:dyDescent="0.25">
      <c r="A94" s="200">
        <v>92</v>
      </c>
      <c r="B94" s="148" t="s">
        <v>215</v>
      </c>
      <c r="C94" s="199">
        <v>2535</v>
      </c>
      <c r="D94" s="198" t="s">
        <v>237</v>
      </c>
      <c r="E94" s="198" t="s">
        <v>230</v>
      </c>
      <c r="F94" s="148" t="s">
        <v>229</v>
      </c>
      <c r="G94" s="197">
        <f>VLOOKUP(C94,'[3]SHEET 1'!$I$7:$N$263,4,FALSE)</f>
        <v>74.819999999999993</v>
      </c>
      <c r="H94" s="193">
        <f>G94*10.76391</f>
        <v>805.35574619999988</v>
      </c>
      <c r="I94" s="196">
        <f>VLOOKUP(C94,'[3]SHEET 1'!$I$7:$N$263,5,FALSE)</f>
        <v>4.83</v>
      </c>
      <c r="J94" s="196">
        <f>I94*10.76391</f>
        <v>51.989685299999998</v>
      </c>
      <c r="K94" s="195"/>
      <c r="L94" s="194">
        <f>K94*10.76391</f>
        <v>0</v>
      </c>
      <c r="M94" s="195"/>
      <c r="N94" s="194">
        <f>M94*10.76391</f>
        <v>0</v>
      </c>
      <c r="O94" s="193">
        <f>G94+I94+K94+M94</f>
        <v>79.649999999999991</v>
      </c>
      <c r="P94" s="193">
        <f>O94*10.76391</f>
        <v>857.34543149999979</v>
      </c>
      <c r="Q94" s="192">
        <f>ROUNDUP(H94+J94+L94/2+N94/2,0)</f>
        <v>858</v>
      </c>
      <c r="R94" s="192">
        <f>ROUNDUP(P94,0)</f>
        <v>858</v>
      </c>
      <c r="S94" s="192">
        <v>1480</v>
      </c>
      <c r="T94" s="192"/>
      <c r="U94" s="192">
        <f>SUM(S94:T94)</f>
        <v>1480</v>
      </c>
      <c r="V94" s="192">
        <f>Q94*U94</f>
        <v>1269840</v>
      </c>
      <c r="W94" s="191">
        <v>1</v>
      </c>
      <c r="X94" s="99">
        <v>1</v>
      </c>
      <c r="Y94" s="220"/>
    </row>
    <row r="95" spans="1:26" ht="15" customHeight="1" x14ac:dyDescent="0.25">
      <c r="A95" s="200">
        <v>93</v>
      </c>
      <c r="B95" s="148" t="s">
        <v>215</v>
      </c>
      <c r="C95" s="199">
        <v>2601</v>
      </c>
      <c r="D95" s="198" t="s">
        <v>231</v>
      </c>
      <c r="E95" s="198" t="s">
        <v>230</v>
      </c>
      <c r="F95" s="198" t="s">
        <v>229</v>
      </c>
      <c r="G95" s="197">
        <f>VLOOKUP(C95,'[3]SHEET 1'!$I$7:$N$263,4,FALSE)</f>
        <v>74.81</v>
      </c>
      <c r="H95" s="193">
        <f>G95*10.76391</f>
        <v>805.24810709999997</v>
      </c>
      <c r="I95" s="196">
        <f>VLOOKUP(C95,'[3]SHEET 1'!$I$7:$N$263,5,FALSE)</f>
        <v>4.82</v>
      </c>
      <c r="J95" s="196">
        <f>I95*10.76391</f>
        <v>51.882046199999998</v>
      </c>
      <c r="K95" s="195"/>
      <c r="L95" s="194">
        <f>K95*10.76391</f>
        <v>0</v>
      </c>
      <c r="M95" s="195"/>
      <c r="N95" s="194">
        <f>M95*10.76391</f>
        <v>0</v>
      </c>
      <c r="O95" s="193">
        <f>G95+I95+K95+M95</f>
        <v>79.63</v>
      </c>
      <c r="P95" s="193">
        <f>O95*10.76391</f>
        <v>857.13015329999985</v>
      </c>
      <c r="Q95" s="192">
        <f>ROUNDUP(H95+J95+L95/2+N95/2,0)</f>
        <v>858</v>
      </c>
      <c r="R95" s="192">
        <f>ROUNDUP(P95,0)</f>
        <v>858</v>
      </c>
      <c r="S95" s="192">
        <v>1480</v>
      </c>
      <c r="T95" s="192">
        <v>25</v>
      </c>
      <c r="U95" s="192">
        <f>SUM(S95:T95)</f>
        <v>1505</v>
      </c>
      <c r="V95" s="192">
        <f>Q95*U95</f>
        <v>1291290</v>
      </c>
      <c r="W95" s="191">
        <v>1</v>
      </c>
      <c r="X95" s="99">
        <v>1</v>
      </c>
      <c r="Y95" s="220"/>
    </row>
    <row r="96" spans="1:26" ht="15" customHeight="1" x14ac:dyDescent="0.25">
      <c r="A96" s="200">
        <v>94</v>
      </c>
      <c r="B96" s="148" t="s">
        <v>215</v>
      </c>
      <c r="C96" s="199">
        <v>2602</v>
      </c>
      <c r="D96" s="198" t="s">
        <v>231</v>
      </c>
      <c r="E96" s="198" t="s">
        <v>230</v>
      </c>
      <c r="F96" s="198" t="s">
        <v>233</v>
      </c>
      <c r="G96" s="197">
        <f>VLOOKUP(C96,'[3]SHEET 1'!$I$7:$N$263,4,FALSE)</f>
        <v>74.64</v>
      </c>
      <c r="H96" s="193">
        <f>G96*10.76391</f>
        <v>803.41824239999994</v>
      </c>
      <c r="I96" s="196">
        <f>VLOOKUP(C96,'[3]SHEET 1'!$I$7:$N$263,5,FALSE)</f>
        <v>4.83</v>
      </c>
      <c r="J96" s="196">
        <f>I96*10.76391</f>
        <v>51.989685299999998</v>
      </c>
      <c r="K96" s="195"/>
      <c r="L96" s="194">
        <f>K96*10.76391</f>
        <v>0</v>
      </c>
      <c r="M96" s="195"/>
      <c r="N96" s="194">
        <f>M96*10.76391</f>
        <v>0</v>
      </c>
      <c r="O96" s="193">
        <f>G96+I96+K96+M96</f>
        <v>79.47</v>
      </c>
      <c r="P96" s="193">
        <f>O96*10.76391</f>
        <v>855.40792769999996</v>
      </c>
      <c r="Q96" s="192">
        <f>ROUNDUP(H96+J96+L96/2+N96/2,0)</f>
        <v>856</v>
      </c>
      <c r="R96" s="192">
        <f>ROUNDUP(P96,0)</f>
        <v>856</v>
      </c>
      <c r="S96" s="192">
        <v>1480</v>
      </c>
      <c r="T96" s="192">
        <v>25</v>
      </c>
      <c r="U96" s="192">
        <f>SUM(S96:T96)</f>
        <v>1505</v>
      </c>
      <c r="V96" s="192">
        <f>Q96*U96</f>
        <v>1288280</v>
      </c>
      <c r="W96" s="191">
        <v>1</v>
      </c>
      <c r="X96" s="99">
        <v>1</v>
      </c>
      <c r="Y96" s="220"/>
    </row>
    <row r="97" spans="1:26" ht="15" customHeight="1" x14ac:dyDescent="0.25">
      <c r="A97" s="200">
        <v>95</v>
      </c>
      <c r="B97" s="148" t="s">
        <v>215</v>
      </c>
      <c r="C97" s="199">
        <v>2603</v>
      </c>
      <c r="D97" s="198" t="s">
        <v>231</v>
      </c>
      <c r="E97" s="198" t="s">
        <v>230</v>
      </c>
      <c r="F97" s="198" t="s">
        <v>229</v>
      </c>
      <c r="G97" s="197">
        <f>VLOOKUP(C97,'[3]SHEET 1'!$I$7:$N$263,4,FALSE)</f>
        <v>75.069999999999993</v>
      </c>
      <c r="H97" s="193">
        <f>G97*10.76391</f>
        <v>808.04672369999992</v>
      </c>
      <c r="I97" s="196">
        <f>VLOOKUP(C97,'[3]SHEET 1'!$I$7:$N$263,5,FALSE)</f>
        <v>4.83</v>
      </c>
      <c r="J97" s="196">
        <f>I97*10.76391</f>
        <v>51.989685299999998</v>
      </c>
      <c r="K97" s="195"/>
      <c r="L97" s="194">
        <f>K97*10.76391</f>
        <v>0</v>
      </c>
      <c r="M97" s="195"/>
      <c r="N97" s="194">
        <f>M97*10.76391</f>
        <v>0</v>
      </c>
      <c r="O97" s="193">
        <f>G97+I97+K97+M97</f>
        <v>79.899999999999991</v>
      </c>
      <c r="P97" s="193">
        <f>O97*10.76391</f>
        <v>860.03640899999982</v>
      </c>
      <c r="Q97" s="192">
        <f>ROUNDUP(H97+J97+L97/2+N97/2,0)</f>
        <v>861</v>
      </c>
      <c r="R97" s="192">
        <f>ROUNDUP(P97,0)</f>
        <v>861</v>
      </c>
      <c r="S97" s="192">
        <v>1480</v>
      </c>
      <c r="T97" s="192">
        <v>25</v>
      </c>
      <c r="U97" s="192">
        <f>SUM(S97:T97)</f>
        <v>1505</v>
      </c>
      <c r="V97" s="192">
        <f>Q97*U97</f>
        <v>1295805</v>
      </c>
      <c r="W97" s="191">
        <v>1</v>
      </c>
      <c r="X97" s="99">
        <v>1</v>
      </c>
      <c r="Y97" s="220"/>
    </row>
    <row r="98" spans="1:26" s="221" customFormat="1" ht="15" hidden="1" customHeight="1" x14ac:dyDescent="0.25">
      <c r="A98" s="200">
        <v>96</v>
      </c>
      <c r="B98" s="214" t="s">
        <v>215</v>
      </c>
      <c r="C98" s="216">
        <v>2605</v>
      </c>
      <c r="D98" s="215" t="s">
        <v>231</v>
      </c>
      <c r="E98" s="215" t="s">
        <v>236</v>
      </c>
      <c r="F98" s="215" t="s">
        <v>235</v>
      </c>
      <c r="G98" s="197">
        <f>VLOOKUP(C98,'[3]SHEET 1'!$I$7:$N$263,4,FALSE)</f>
        <v>55.23</v>
      </c>
      <c r="H98" s="193">
        <f>G98*10.76391</f>
        <v>594.49074929999995</v>
      </c>
      <c r="I98" s="196">
        <f>VLOOKUP(C98,'[3]SHEET 1'!$I$7:$N$263,5,FALSE)</f>
        <v>0</v>
      </c>
      <c r="J98" s="196">
        <f>I98*10.76391</f>
        <v>0</v>
      </c>
      <c r="K98" s="195"/>
      <c r="L98" s="194">
        <f>K98*10.76391</f>
        <v>0</v>
      </c>
      <c r="M98" s="195"/>
      <c r="N98" s="194">
        <f>M98*10.76391</f>
        <v>0</v>
      </c>
      <c r="O98" s="193">
        <f>G98+I98+K98+M98</f>
        <v>55.23</v>
      </c>
      <c r="P98" s="193">
        <f>O98*10.76391</f>
        <v>594.49074929999995</v>
      </c>
      <c r="Q98" s="208">
        <f>ROUNDUP(H98+J98+L98/2+N98/2,0)</f>
        <v>595</v>
      </c>
      <c r="R98" s="208">
        <f>ROUNDUP(P98,0)</f>
        <v>595</v>
      </c>
      <c r="S98" s="192">
        <v>1570</v>
      </c>
      <c r="T98" s="208">
        <v>25</v>
      </c>
      <c r="U98" s="208">
        <f>SUM(S98:T98)</f>
        <v>1595</v>
      </c>
      <c r="V98" s="208">
        <f>Q98*U98</f>
        <v>949025</v>
      </c>
      <c r="W98" s="207">
        <v>1</v>
      </c>
      <c r="X98" s="223">
        <v>1</v>
      </c>
      <c r="Y98" s="222"/>
    </row>
    <row r="99" spans="1:26" s="221" customFormat="1" ht="15" hidden="1" customHeight="1" x14ac:dyDescent="0.25">
      <c r="A99" s="200">
        <v>97</v>
      </c>
      <c r="B99" s="214" t="s">
        <v>215</v>
      </c>
      <c r="C99" s="216">
        <v>2606</v>
      </c>
      <c r="D99" s="215" t="s">
        <v>231</v>
      </c>
      <c r="E99" s="215" t="s">
        <v>236</v>
      </c>
      <c r="F99" s="215" t="s">
        <v>235</v>
      </c>
      <c r="G99" s="197">
        <f>VLOOKUP(C99,'[3]SHEET 1'!$I$7:$N$263,4,FALSE)</f>
        <v>55.23</v>
      </c>
      <c r="H99" s="193">
        <f>G99*10.76391</f>
        <v>594.49074929999995</v>
      </c>
      <c r="I99" s="196">
        <f>VLOOKUP(C99,'[3]SHEET 1'!$I$7:$N$263,5,FALSE)</f>
        <v>0</v>
      </c>
      <c r="J99" s="196">
        <f>I99*10.76391</f>
        <v>0</v>
      </c>
      <c r="K99" s="195"/>
      <c r="L99" s="194">
        <f>K99*10.76391</f>
        <v>0</v>
      </c>
      <c r="M99" s="195"/>
      <c r="N99" s="194">
        <f>M99*10.76391</f>
        <v>0</v>
      </c>
      <c r="O99" s="193">
        <f>G99+I99+K99+M99</f>
        <v>55.23</v>
      </c>
      <c r="P99" s="193">
        <f>O99*10.76391</f>
        <v>594.49074929999995</v>
      </c>
      <c r="Q99" s="208">
        <f>ROUNDUP(H99+J99+L99/2+N99/2,0)</f>
        <v>595</v>
      </c>
      <c r="R99" s="208">
        <f>ROUNDUP(P99,0)</f>
        <v>595</v>
      </c>
      <c r="S99" s="192">
        <v>1570</v>
      </c>
      <c r="T99" s="208">
        <v>25</v>
      </c>
      <c r="U99" s="208">
        <f>SUM(S99:T99)</f>
        <v>1595</v>
      </c>
      <c r="V99" s="208">
        <f>Q99*U99</f>
        <v>949025</v>
      </c>
      <c r="W99" s="207">
        <v>1</v>
      </c>
      <c r="X99" s="223">
        <v>1</v>
      </c>
      <c r="Y99" s="222"/>
    </row>
    <row r="100" spans="1:26" s="221" customFormat="1" ht="15" hidden="1" customHeight="1" x14ac:dyDescent="0.25">
      <c r="A100" s="200">
        <v>98</v>
      </c>
      <c r="B100" s="214" t="s">
        <v>215</v>
      </c>
      <c r="C100" s="216">
        <v>2607</v>
      </c>
      <c r="D100" s="215" t="s">
        <v>231</v>
      </c>
      <c r="E100" s="215" t="s">
        <v>236</v>
      </c>
      <c r="F100" s="215" t="s">
        <v>235</v>
      </c>
      <c r="G100" s="197">
        <f>VLOOKUP(C100,'[3]SHEET 1'!$I$7:$N$263,4,FALSE)</f>
        <v>55.23</v>
      </c>
      <c r="H100" s="193">
        <f>G100*10.76391</f>
        <v>594.49074929999995</v>
      </c>
      <c r="I100" s="196">
        <f>VLOOKUP(C100,'[3]SHEET 1'!$I$7:$N$263,5,FALSE)</f>
        <v>0</v>
      </c>
      <c r="J100" s="196">
        <f>I100*10.76391</f>
        <v>0</v>
      </c>
      <c r="K100" s="195"/>
      <c r="L100" s="194">
        <f>K100*10.76391</f>
        <v>0</v>
      </c>
      <c r="M100" s="195"/>
      <c r="N100" s="194">
        <f>M100*10.76391</f>
        <v>0</v>
      </c>
      <c r="O100" s="193">
        <f>G100+I100+K100+M100</f>
        <v>55.23</v>
      </c>
      <c r="P100" s="193">
        <f>O100*10.76391</f>
        <v>594.49074929999995</v>
      </c>
      <c r="Q100" s="208">
        <f>ROUNDUP(H100+J100+L100/2+N100/2,0)</f>
        <v>595</v>
      </c>
      <c r="R100" s="208">
        <f>ROUNDUP(P100,0)</f>
        <v>595</v>
      </c>
      <c r="S100" s="192">
        <v>1570</v>
      </c>
      <c r="T100" s="208">
        <v>25</v>
      </c>
      <c r="U100" s="208">
        <f>SUM(S100:T100)</f>
        <v>1595</v>
      </c>
      <c r="V100" s="208">
        <f>Q100*U100</f>
        <v>949025</v>
      </c>
      <c r="W100" s="207">
        <v>1</v>
      </c>
      <c r="X100" s="223">
        <v>1</v>
      </c>
      <c r="Y100" s="222"/>
    </row>
    <row r="101" spans="1:26" s="221" customFormat="1" ht="15" hidden="1" customHeight="1" x14ac:dyDescent="0.25">
      <c r="A101" s="200">
        <v>99</v>
      </c>
      <c r="B101" s="214" t="s">
        <v>215</v>
      </c>
      <c r="C101" s="216">
        <v>2608</v>
      </c>
      <c r="D101" s="215" t="s">
        <v>231</v>
      </c>
      <c r="E101" s="215" t="s">
        <v>236</v>
      </c>
      <c r="F101" s="215" t="s">
        <v>235</v>
      </c>
      <c r="G101" s="197">
        <f>VLOOKUP(C101,'[3]SHEET 1'!$I$7:$N$263,4,FALSE)</f>
        <v>55.41</v>
      </c>
      <c r="H101" s="193">
        <f>G101*10.76391</f>
        <v>596.42825309999989</v>
      </c>
      <c r="I101" s="196">
        <f>VLOOKUP(C101,'[3]SHEET 1'!$I$7:$N$263,5,FALSE)</f>
        <v>0</v>
      </c>
      <c r="J101" s="196">
        <f>I101*10.76391</f>
        <v>0</v>
      </c>
      <c r="K101" s="195"/>
      <c r="L101" s="194">
        <f>K101*10.76391</f>
        <v>0</v>
      </c>
      <c r="M101" s="195"/>
      <c r="N101" s="194">
        <f>M101*10.76391</f>
        <v>0</v>
      </c>
      <c r="O101" s="193">
        <f>G101+I101+K101+M101</f>
        <v>55.41</v>
      </c>
      <c r="P101" s="193">
        <f>O101*10.76391</f>
        <v>596.42825309999989</v>
      </c>
      <c r="Q101" s="208">
        <f>ROUNDUP(H101+J101+L101/2+N101/2,0)</f>
        <v>597</v>
      </c>
      <c r="R101" s="208">
        <f>ROUNDUP(P101,0)</f>
        <v>597</v>
      </c>
      <c r="S101" s="192">
        <v>1570</v>
      </c>
      <c r="T101" s="208">
        <v>25</v>
      </c>
      <c r="U101" s="208">
        <f>SUM(S101:T101)</f>
        <v>1595</v>
      </c>
      <c r="V101" s="208">
        <f>Q101*U101</f>
        <v>952215</v>
      </c>
      <c r="W101" s="207">
        <v>1</v>
      </c>
      <c r="X101" s="223">
        <v>1</v>
      </c>
      <c r="Y101" s="222"/>
    </row>
    <row r="102" spans="1:26" ht="15" customHeight="1" x14ac:dyDescent="0.25">
      <c r="A102" s="200">
        <v>100</v>
      </c>
      <c r="B102" s="148" t="s">
        <v>215</v>
      </c>
      <c r="C102" s="199">
        <v>2610</v>
      </c>
      <c r="D102" s="198" t="s">
        <v>231</v>
      </c>
      <c r="E102" s="198" t="s">
        <v>230</v>
      </c>
      <c r="F102" s="198" t="s">
        <v>229</v>
      </c>
      <c r="G102" s="197">
        <f>VLOOKUP(C102,'[3]SHEET 1'!$I$7:$N$263,4,FALSE)</f>
        <v>74.8</v>
      </c>
      <c r="H102" s="193">
        <f>G102*10.76391</f>
        <v>805.14046799999994</v>
      </c>
      <c r="I102" s="196">
        <f>VLOOKUP(C102,'[3]SHEET 1'!$I$7:$N$263,5,FALSE)</f>
        <v>4.83</v>
      </c>
      <c r="J102" s="196">
        <f>I102*10.76391</f>
        <v>51.989685299999998</v>
      </c>
      <c r="K102" s="195"/>
      <c r="L102" s="194">
        <f>K102*10.76391</f>
        <v>0</v>
      </c>
      <c r="M102" s="195"/>
      <c r="N102" s="194">
        <f>M102*10.76391</f>
        <v>0</v>
      </c>
      <c r="O102" s="193">
        <f>G102+I102+K102+M102</f>
        <v>79.63</v>
      </c>
      <c r="P102" s="193">
        <f>O102*10.76391</f>
        <v>857.13015329999985</v>
      </c>
      <c r="Q102" s="192">
        <f>ROUNDUP(H102+J102+L102/2+N102/2,0)</f>
        <v>858</v>
      </c>
      <c r="R102" s="192">
        <f>ROUNDUP(P102,0)</f>
        <v>858</v>
      </c>
      <c r="S102" s="192">
        <v>1480</v>
      </c>
      <c r="T102" s="192">
        <v>25</v>
      </c>
      <c r="U102" s="192">
        <f>SUM(S102:T102)</f>
        <v>1505</v>
      </c>
      <c r="V102" s="192">
        <f>Q102*U102</f>
        <v>1291290</v>
      </c>
      <c r="W102" s="191">
        <v>1</v>
      </c>
      <c r="X102" s="99">
        <v>1</v>
      </c>
      <c r="Y102" s="220"/>
    </row>
    <row r="103" spans="1:26" ht="15" customHeight="1" x14ac:dyDescent="0.25">
      <c r="A103" s="200">
        <v>101</v>
      </c>
      <c r="B103" s="148" t="s">
        <v>215</v>
      </c>
      <c r="C103" s="199">
        <v>2611</v>
      </c>
      <c r="D103" s="198" t="s">
        <v>231</v>
      </c>
      <c r="E103" s="198" t="s">
        <v>230</v>
      </c>
      <c r="F103" s="198" t="s">
        <v>229</v>
      </c>
      <c r="G103" s="197">
        <f>VLOOKUP(C103,'[3]SHEET 1'!$I$7:$N$263,4,FALSE)</f>
        <v>74.8</v>
      </c>
      <c r="H103" s="193">
        <f>G103*10.76391</f>
        <v>805.14046799999994</v>
      </c>
      <c r="I103" s="196">
        <f>VLOOKUP(C103,'[3]SHEET 1'!$I$7:$N$263,5,FALSE)</f>
        <v>4.83</v>
      </c>
      <c r="J103" s="196">
        <f>I103*10.76391</f>
        <v>51.989685299999998</v>
      </c>
      <c r="K103" s="195"/>
      <c r="L103" s="194">
        <f>K103*10.76391</f>
        <v>0</v>
      </c>
      <c r="M103" s="195"/>
      <c r="N103" s="194">
        <f>M103*10.76391</f>
        <v>0</v>
      </c>
      <c r="O103" s="193">
        <f>G103+I103+K103+M103</f>
        <v>79.63</v>
      </c>
      <c r="P103" s="193">
        <f>O103*10.76391</f>
        <v>857.13015329999985</v>
      </c>
      <c r="Q103" s="192">
        <f>ROUNDUP(H103+J103+L103/2+N103/2,0)</f>
        <v>858</v>
      </c>
      <c r="R103" s="192">
        <f>ROUNDUP(P103,0)</f>
        <v>858</v>
      </c>
      <c r="S103" s="192">
        <v>1480</v>
      </c>
      <c r="T103" s="192">
        <v>25</v>
      </c>
      <c r="U103" s="192">
        <f>SUM(S103:T103)</f>
        <v>1505</v>
      </c>
      <c r="V103" s="192">
        <f>Q103*U103</f>
        <v>1291290</v>
      </c>
      <c r="W103" s="191">
        <v>1</v>
      </c>
      <c r="X103" s="85">
        <v>1</v>
      </c>
      <c r="Y103" s="190"/>
    </row>
    <row r="104" spans="1:26" ht="15" customHeight="1" x14ac:dyDescent="0.25">
      <c r="A104" s="200">
        <v>102</v>
      </c>
      <c r="B104" s="148" t="s">
        <v>215</v>
      </c>
      <c r="C104" s="199">
        <v>2612</v>
      </c>
      <c r="D104" s="198" t="s">
        <v>231</v>
      </c>
      <c r="E104" s="198" t="s">
        <v>230</v>
      </c>
      <c r="F104" s="198" t="s">
        <v>229</v>
      </c>
      <c r="G104" s="197">
        <f>VLOOKUP(C104,'[3]SHEET 1'!$I$7:$N$263,4,FALSE)</f>
        <v>74.819999999999993</v>
      </c>
      <c r="H104" s="193">
        <f>G104*10.76391</f>
        <v>805.35574619999988</v>
      </c>
      <c r="I104" s="196">
        <f>VLOOKUP(C104,'[3]SHEET 1'!$I$7:$N$263,5,FALSE)</f>
        <v>4.82</v>
      </c>
      <c r="J104" s="196">
        <f>I104*10.76391</f>
        <v>51.882046199999998</v>
      </c>
      <c r="K104" s="195"/>
      <c r="L104" s="194">
        <f>K104*10.76391</f>
        <v>0</v>
      </c>
      <c r="M104" s="195"/>
      <c r="N104" s="194">
        <f>M104*10.76391</f>
        <v>0</v>
      </c>
      <c r="O104" s="193">
        <f>G104+I104+K104+M104</f>
        <v>79.639999999999986</v>
      </c>
      <c r="P104" s="193">
        <f>O104*10.76391</f>
        <v>857.23779239999976</v>
      </c>
      <c r="Q104" s="192">
        <f>ROUNDUP(H104+J104+L104/2+N104/2,0)</f>
        <v>858</v>
      </c>
      <c r="R104" s="192">
        <f>ROUNDUP(P104,0)</f>
        <v>858</v>
      </c>
      <c r="S104" s="192">
        <v>1480</v>
      </c>
      <c r="T104" s="192">
        <v>25</v>
      </c>
      <c r="U104" s="192">
        <f>SUM(S104:T104)</f>
        <v>1505</v>
      </c>
      <c r="V104" s="192">
        <f>Q104*U104</f>
        <v>1291290</v>
      </c>
      <c r="W104" s="191">
        <v>1</v>
      </c>
      <c r="X104" s="85">
        <v>1</v>
      </c>
      <c r="Y104" s="190"/>
    </row>
    <row r="105" spans="1:26" ht="15" hidden="1" customHeight="1" x14ac:dyDescent="0.25">
      <c r="A105" s="200">
        <v>103</v>
      </c>
      <c r="B105" s="148" t="s">
        <v>215</v>
      </c>
      <c r="C105" s="199">
        <v>2613</v>
      </c>
      <c r="D105" s="198" t="s">
        <v>231</v>
      </c>
      <c r="E105" s="198" t="s">
        <v>221</v>
      </c>
      <c r="F105" s="198" t="s">
        <v>232</v>
      </c>
      <c r="G105" s="197">
        <f>VLOOKUP(C105,'[3]SHEET 1'!$I$7:$N$263,4,FALSE)</f>
        <v>158.93</v>
      </c>
      <c r="H105" s="193">
        <f>G105*10.76391</f>
        <v>1710.7082163</v>
      </c>
      <c r="I105" s="196">
        <f>VLOOKUP(C105,'[3]SHEET 1'!$I$7:$N$263,5,FALSE)</f>
        <v>16</v>
      </c>
      <c r="J105" s="196">
        <f>I105*10.76391</f>
        <v>172.22255999999999</v>
      </c>
      <c r="K105" s="195"/>
      <c r="L105" s="194">
        <f>K105*10.76391</f>
        <v>0</v>
      </c>
      <c r="M105" s="195"/>
      <c r="N105" s="194">
        <f>M105*10.76391</f>
        <v>0</v>
      </c>
      <c r="O105" s="193">
        <f>G105+I105+K105+M105</f>
        <v>174.93</v>
      </c>
      <c r="P105" s="193">
        <f>O105*10.76391</f>
        <v>1882.9307762999999</v>
      </c>
      <c r="Q105" s="192">
        <f>ROUNDUP(H105+J105+L105/2+N105/2,0)</f>
        <v>1883</v>
      </c>
      <c r="R105" s="192">
        <f>ROUNDUP(P105,0)</f>
        <v>1883</v>
      </c>
      <c r="S105" s="192">
        <v>1480</v>
      </c>
      <c r="T105" s="192">
        <v>25</v>
      </c>
      <c r="U105" s="192">
        <f>SUM(S105:T105)</f>
        <v>1505</v>
      </c>
      <c r="V105" s="192">
        <f>Q105*U105</f>
        <v>2833915</v>
      </c>
      <c r="W105" s="191">
        <v>2</v>
      </c>
      <c r="X105" s="85">
        <v>1</v>
      </c>
      <c r="Y105" s="190"/>
    </row>
    <row r="106" spans="1:26" ht="15" customHeight="1" x14ac:dyDescent="0.25">
      <c r="A106" s="200">
        <v>104</v>
      </c>
      <c r="B106" s="148" t="s">
        <v>215</v>
      </c>
      <c r="C106" s="199">
        <v>2614</v>
      </c>
      <c r="D106" s="198" t="s">
        <v>231</v>
      </c>
      <c r="E106" s="198" t="s">
        <v>230</v>
      </c>
      <c r="F106" s="198" t="s">
        <v>234</v>
      </c>
      <c r="G106" s="197">
        <v>74.989999999999995</v>
      </c>
      <c r="H106" s="193">
        <v>807.18561089999992</v>
      </c>
      <c r="I106" s="196">
        <v>4.83</v>
      </c>
      <c r="J106" s="196">
        <v>51.989685299999998</v>
      </c>
      <c r="K106" s="195"/>
      <c r="L106" s="194">
        <v>0</v>
      </c>
      <c r="M106" s="195"/>
      <c r="N106" s="194">
        <v>0</v>
      </c>
      <c r="O106" s="193">
        <v>79.819999999999993</v>
      </c>
      <c r="P106" s="193">
        <v>859.17529619999982</v>
      </c>
      <c r="Q106" s="192">
        <v>860</v>
      </c>
      <c r="R106" s="192">
        <v>860</v>
      </c>
      <c r="S106" s="192">
        <v>1480</v>
      </c>
      <c r="T106" s="192">
        <v>25</v>
      </c>
      <c r="U106" s="192">
        <v>1505</v>
      </c>
      <c r="V106" s="192">
        <v>1294300</v>
      </c>
      <c r="W106" s="191">
        <v>1</v>
      </c>
      <c r="X106" s="85">
        <v>1</v>
      </c>
      <c r="Y106" s="190"/>
    </row>
    <row r="107" spans="1:26" s="56" customFormat="1" ht="15" customHeight="1" x14ac:dyDescent="0.25">
      <c r="A107" s="200">
        <v>105</v>
      </c>
      <c r="B107" s="148" t="s">
        <v>215</v>
      </c>
      <c r="C107" s="199">
        <v>2615</v>
      </c>
      <c r="D107" s="198" t="s">
        <v>231</v>
      </c>
      <c r="E107" s="198" t="s">
        <v>230</v>
      </c>
      <c r="F107" s="198" t="s">
        <v>229</v>
      </c>
      <c r="G107" s="197"/>
      <c r="H107" s="193"/>
      <c r="I107" s="196"/>
      <c r="J107" s="196"/>
      <c r="K107" s="195"/>
      <c r="L107" s="194"/>
      <c r="M107" s="195"/>
      <c r="N107" s="194"/>
      <c r="O107" s="193"/>
      <c r="P107" s="193"/>
      <c r="Q107" s="192">
        <v>858</v>
      </c>
      <c r="R107" s="192">
        <v>858</v>
      </c>
      <c r="S107" s="192">
        <v>1480</v>
      </c>
      <c r="T107" s="192">
        <v>25</v>
      </c>
      <c r="U107" s="192">
        <v>1505</v>
      </c>
      <c r="V107" s="192">
        <v>1291290</v>
      </c>
      <c r="W107" s="191">
        <v>1</v>
      </c>
      <c r="X107" s="202">
        <v>1</v>
      </c>
      <c r="Y107" s="201"/>
      <c r="Z107"/>
    </row>
    <row r="108" spans="1:26" ht="15" customHeight="1" x14ac:dyDescent="0.25">
      <c r="A108" s="200">
        <v>106</v>
      </c>
      <c r="B108" s="148" t="s">
        <v>215</v>
      </c>
      <c r="C108" s="199">
        <v>2616</v>
      </c>
      <c r="D108" s="198" t="s">
        <v>231</v>
      </c>
      <c r="E108" s="198" t="s">
        <v>230</v>
      </c>
      <c r="F108" s="148" t="s">
        <v>229</v>
      </c>
      <c r="G108" s="197">
        <f>VLOOKUP(C108,'[3]SHEET 1'!$I$7:$N$263,4,FALSE)</f>
        <v>74.81</v>
      </c>
      <c r="H108" s="193">
        <f>G108*10.76391</f>
        <v>805.24810709999997</v>
      </c>
      <c r="I108" s="196">
        <f>VLOOKUP(C108,'[3]SHEET 1'!$I$7:$N$263,5,FALSE)</f>
        <v>4.83</v>
      </c>
      <c r="J108" s="196">
        <f>I108*10.76391</f>
        <v>51.989685299999998</v>
      </c>
      <c r="K108" s="195"/>
      <c r="L108" s="194">
        <f>K108*10.76391</f>
        <v>0</v>
      </c>
      <c r="M108" s="195"/>
      <c r="N108" s="194">
        <f>M108*10.76391</f>
        <v>0</v>
      </c>
      <c r="O108" s="193">
        <f>G108+I108+K108+M108</f>
        <v>79.64</v>
      </c>
      <c r="P108" s="193">
        <f>O108*10.76391</f>
        <v>857.23779239999999</v>
      </c>
      <c r="Q108" s="192">
        <f>ROUNDUP(H108+J108+L108/2+N108/2,0)</f>
        <v>858</v>
      </c>
      <c r="R108" s="192">
        <f>ROUNDUP(P108,0)</f>
        <v>858</v>
      </c>
      <c r="S108" s="192">
        <v>1480</v>
      </c>
      <c r="T108" s="192">
        <v>25</v>
      </c>
      <c r="U108" s="192">
        <f>SUM(S108:T108)</f>
        <v>1505</v>
      </c>
      <c r="V108" s="192">
        <f>Q108*U108</f>
        <v>1291290</v>
      </c>
      <c r="W108" s="191">
        <v>1</v>
      </c>
      <c r="X108" s="85">
        <v>1</v>
      </c>
      <c r="Y108" s="190"/>
    </row>
    <row r="109" spans="1:26" s="88" customFormat="1" ht="15" customHeight="1" x14ac:dyDescent="0.25">
      <c r="A109" s="200">
        <v>107</v>
      </c>
      <c r="B109" s="148" t="s">
        <v>215</v>
      </c>
      <c r="C109" s="199">
        <v>2617</v>
      </c>
      <c r="D109" s="198" t="s">
        <v>231</v>
      </c>
      <c r="E109" s="198" t="s">
        <v>230</v>
      </c>
      <c r="F109" s="148" t="s">
        <v>229</v>
      </c>
      <c r="G109" s="197">
        <f>VLOOKUP(C109,'[3]SHEET 1'!$I$7:$N$263,4,FALSE)</f>
        <v>74.81</v>
      </c>
      <c r="H109" s="193">
        <f>G109*10.76391</f>
        <v>805.24810709999997</v>
      </c>
      <c r="I109" s="196">
        <f>VLOOKUP(C109,'[3]SHEET 1'!$I$7:$N$263,5,FALSE)</f>
        <v>4.83</v>
      </c>
      <c r="J109" s="196">
        <f>I109*10.76391</f>
        <v>51.989685299999998</v>
      </c>
      <c r="K109" s="195"/>
      <c r="L109" s="194">
        <f>K109*10.76391</f>
        <v>0</v>
      </c>
      <c r="M109" s="195"/>
      <c r="N109" s="194">
        <f>M109*10.76391</f>
        <v>0</v>
      </c>
      <c r="O109" s="193">
        <f>G109+I109+K109+M109</f>
        <v>79.64</v>
      </c>
      <c r="P109" s="193">
        <f>O109*10.76391</f>
        <v>857.23779239999999</v>
      </c>
      <c r="Q109" s="192">
        <f>ROUNDUP(H109+J109+L109/2+N109/2,0)</f>
        <v>858</v>
      </c>
      <c r="R109" s="192">
        <f>ROUNDUP(P109,0)</f>
        <v>858</v>
      </c>
      <c r="S109" s="192">
        <v>1480</v>
      </c>
      <c r="T109" s="192">
        <v>25</v>
      </c>
      <c r="U109" s="192">
        <f>SUM(S109:T109)</f>
        <v>1505</v>
      </c>
      <c r="V109" s="192">
        <f>Q109*U109</f>
        <v>1291290</v>
      </c>
      <c r="W109" s="191">
        <v>1</v>
      </c>
      <c r="X109" s="85">
        <v>1</v>
      </c>
      <c r="Y109" s="190"/>
      <c r="Z109"/>
    </row>
    <row r="110" spans="1:26" s="88" customFormat="1" ht="15" customHeight="1" x14ac:dyDescent="0.25">
      <c r="A110" s="200">
        <v>108</v>
      </c>
      <c r="B110" s="148" t="s">
        <v>215</v>
      </c>
      <c r="C110" s="199">
        <v>2620</v>
      </c>
      <c r="D110" s="198" t="s">
        <v>231</v>
      </c>
      <c r="E110" s="198" t="s">
        <v>230</v>
      </c>
      <c r="F110" s="148" t="s">
        <v>233</v>
      </c>
      <c r="G110" s="197">
        <f>VLOOKUP(C110,'[3]SHEET 1'!$I$7:$N$263,4,FALSE)</f>
        <v>74.42</v>
      </c>
      <c r="H110" s="193">
        <f>G110*10.76391</f>
        <v>801.05018219999999</v>
      </c>
      <c r="I110" s="196">
        <f>VLOOKUP(C110,'[3]SHEET 1'!$I$7:$N$263,5,FALSE)</f>
        <v>4.83</v>
      </c>
      <c r="J110" s="196">
        <f>I110*10.76391</f>
        <v>51.989685299999998</v>
      </c>
      <c r="K110" s="195"/>
      <c r="L110" s="194">
        <f>K110*10.76391</f>
        <v>0</v>
      </c>
      <c r="M110" s="195"/>
      <c r="N110" s="194">
        <f>M110*10.76391</f>
        <v>0</v>
      </c>
      <c r="O110" s="193">
        <f>G110+I110+K110+M110</f>
        <v>79.25</v>
      </c>
      <c r="P110" s="193">
        <f>O110*10.76391</f>
        <v>853.0398674999999</v>
      </c>
      <c r="Q110" s="192">
        <f>ROUNDUP(H110+J110+L110/2+N110/2,0)</f>
        <v>854</v>
      </c>
      <c r="R110" s="192">
        <f>ROUNDUP(P110,0)</f>
        <v>854</v>
      </c>
      <c r="S110" s="192">
        <v>1480</v>
      </c>
      <c r="T110" s="192">
        <v>25</v>
      </c>
      <c r="U110" s="192">
        <f>SUM(S110:T110)</f>
        <v>1505</v>
      </c>
      <c r="V110" s="192">
        <f>Q110*U110</f>
        <v>1285270</v>
      </c>
      <c r="W110" s="191">
        <v>1</v>
      </c>
      <c r="X110" s="85">
        <v>1</v>
      </c>
      <c r="Y110" s="190"/>
      <c r="Z110"/>
    </row>
    <row r="111" spans="1:26" s="88" customFormat="1" ht="15" customHeight="1" x14ac:dyDescent="0.25">
      <c r="A111" s="200">
        <v>109</v>
      </c>
      <c r="B111" s="148" t="s">
        <v>215</v>
      </c>
      <c r="C111" s="199">
        <v>2621</v>
      </c>
      <c r="D111" s="198" t="s">
        <v>231</v>
      </c>
      <c r="E111" s="198" t="s">
        <v>230</v>
      </c>
      <c r="F111" s="148" t="s">
        <v>229</v>
      </c>
      <c r="G111" s="197">
        <f>VLOOKUP(C111,'[3]SHEET 1'!$I$7:$N$263,4,FALSE)</f>
        <v>74.81</v>
      </c>
      <c r="H111" s="193">
        <f>G111*10.76391</f>
        <v>805.24810709999997</v>
      </c>
      <c r="I111" s="196">
        <f>VLOOKUP(C111,'[3]SHEET 1'!$I$7:$N$263,5,FALSE)</f>
        <v>4.8099999999999996</v>
      </c>
      <c r="J111" s="196">
        <f>I111*10.76391</f>
        <v>51.774407099999991</v>
      </c>
      <c r="K111" s="195"/>
      <c r="L111" s="194">
        <f>K111*10.76391</f>
        <v>0</v>
      </c>
      <c r="M111" s="195"/>
      <c r="N111" s="194">
        <f>M111*10.76391</f>
        <v>0</v>
      </c>
      <c r="O111" s="193">
        <f>G111+I111+K111+M111</f>
        <v>79.62</v>
      </c>
      <c r="P111" s="193">
        <f>O111*10.76391</f>
        <v>857.02251419999993</v>
      </c>
      <c r="Q111" s="192">
        <f>ROUNDUP(H111+J111+L111/2+N111/2,0)</f>
        <v>858</v>
      </c>
      <c r="R111" s="192">
        <f>ROUNDUP(P111,0)</f>
        <v>858</v>
      </c>
      <c r="S111" s="192">
        <v>1480</v>
      </c>
      <c r="T111" s="192">
        <v>25</v>
      </c>
      <c r="U111" s="192">
        <f>SUM(S111:T111)</f>
        <v>1505</v>
      </c>
      <c r="V111" s="192">
        <f>Q111*U111</f>
        <v>1291290</v>
      </c>
      <c r="W111" s="191">
        <v>1</v>
      </c>
      <c r="X111" s="85">
        <v>1</v>
      </c>
      <c r="Y111" s="190"/>
      <c r="Z111"/>
    </row>
    <row r="112" spans="1:26" s="88" customFormat="1" ht="15" customHeight="1" x14ac:dyDescent="0.25">
      <c r="A112" s="200">
        <v>110</v>
      </c>
      <c r="B112" s="148" t="s">
        <v>215</v>
      </c>
      <c r="C112" s="199">
        <v>2622</v>
      </c>
      <c r="D112" s="198" t="s">
        <v>231</v>
      </c>
      <c r="E112" s="198" t="s">
        <v>230</v>
      </c>
      <c r="F112" s="148" t="s">
        <v>233</v>
      </c>
      <c r="G112" s="197">
        <f>VLOOKUP(C112,'[3]SHEET 1'!$I$7:$N$263,4,FALSE)</f>
        <v>74.42</v>
      </c>
      <c r="H112" s="193">
        <f>G112*10.76391</f>
        <v>801.05018219999999</v>
      </c>
      <c r="I112" s="196">
        <f>VLOOKUP(C112,'[3]SHEET 1'!$I$7:$N$263,5,FALSE)</f>
        <v>4.8099999999999996</v>
      </c>
      <c r="J112" s="196">
        <f>I112*10.76391</f>
        <v>51.774407099999991</v>
      </c>
      <c r="K112" s="195"/>
      <c r="L112" s="194">
        <f>K112*10.76391</f>
        <v>0</v>
      </c>
      <c r="M112" s="195"/>
      <c r="N112" s="194">
        <f>M112*10.76391</f>
        <v>0</v>
      </c>
      <c r="O112" s="193">
        <f>G112+I112+K112+M112</f>
        <v>79.23</v>
      </c>
      <c r="P112" s="193">
        <f>O112*10.76391</f>
        <v>852.82458929999996</v>
      </c>
      <c r="Q112" s="192">
        <f>ROUNDUP(H112+J112+L112/2+N112/2,0)</f>
        <v>853</v>
      </c>
      <c r="R112" s="192">
        <f>ROUNDUP(P112,0)</f>
        <v>853</v>
      </c>
      <c r="S112" s="192">
        <v>1480</v>
      </c>
      <c r="T112" s="192">
        <v>25</v>
      </c>
      <c r="U112" s="192">
        <f>SUM(S112:T112)</f>
        <v>1505</v>
      </c>
      <c r="V112" s="192">
        <f>Q112*U112</f>
        <v>1283765</v>
      </c>
      <c r="W112" s="191">
        <v>1</v>
      </c>
      <c r="X112" s="85">
        <v>1</v>
      </c>
      <c r="Y112" s="190"/>
      <c r="Z112"/>
    </row>
    <row r="113" spans="1:26" s="88" customFormat="1" ht="15" hidden="1" customHeight="1" x14ac:dyDescent="0.25">
      <c r="A113" s="200">
        <v>111</v>
      </c>
      <c r="B113" s="148" t="s">
        <v>215</v>
      </c>
      <c r="C113" s="199">
        <v>2634</v>
      </c>
      <c r="D113" s="198" t="s">
        <v>231</v>
      </c>
      <c r="E113" s="198" t="s">
        <v>221</v>
      </c>
      <c r="F113" s="148" t="s">
        <v>232</v>
      </c>
      <c r="G113" s="197">
        <f>VLOOKUP(C113,'[3]SHEET 1'!$I$7:$N$263,4,FALSE)</f>
        <v>159.46</v>
      </c>
      <c r="H113" s="193">
        <f>G113*10.76391</f>
        <v>1716.4130886</v>
      </c>
      <c r="I113" s="196">
        <f>VLOOKUP(C113,'[3]SHEET 1'!$I$7:$N$263,5,FALSE)</f>
        <v>16.02</v>
      </c>
      <c r="J113" s="196">
        <f>I113*10.76391</f>
        <v>172.43783819999999</v>
      </c>
      <c r="K113" s="195"/>
      <c r="L113" s="194">
        <f>K113*10.76391</f>
        <v>0</v>
      </c>
      <c r="M113" s="195"/>
      <c r="N113" s="194">
        <f>M113*10.76391</f>
        <v>0</v>
      </c>
      <c r="O113" s="193">
        <f>G113+I113+K113+M113</f>
        <v>175.48000000000002</v>
      </c>
      <c r="P113" s="193">
        <f>O113*10.76391</f>
        <v>1888.8509268</v>
      </c>
      <c r="Q113" s="192">
        <f>ROUNDUP(H113+J113+L113/2+N113/2,0)</f>
        <v>1889</v>
      </c>
      <c r="R113" s="192">
        <f>ROUNDUP(P113,0)</f>
        <v>1889</v>
      </c>
      <c r="S113" s="192">
        <v>1480</v>
      </c>
      <c r="T113" s="192">
        <v>25</v>
      </c>
      <c r="U113" s="192">
        <f>SUM(S113:T113)</f>
        <v>1505</v>
      </c>
      <c r="V113" s="192">
        <f>Q113*U113</f>
        <v>2842945</v>
      </c>
      <c r="W113" s="191">
        <v>2</v>
      </c>
      <c r="X113" s="85">
        <v>1</v>
      </c>
      <c r="Y113" s="190"/>
      <c r="Z113"/>
    </row>
    <row r="114" spans="1:26" s="88" customFormat="1" ht="15" customHeight="1" x14ac:dyDescent="0.25">
      <c r="A114" s="200">
        <v>112</v>
      </c>
      <c r="B114" s="214" t="s">
        <v>215</v>
      </c>
      <c r="C114" s="216">
        <v>2635</v>
      </c>
      <c r="D114" s="215" t="s">
        <v>231</v>
      </c>
      <c r="E114" s="215" t="s">
        <v>230</v>
      </c>
      <c r="F114" s="214" t="s">
        <v>229</v>
      </c>
      <c r="G114" s="211">
        <f>VLOOKUP(C114,'[3]SHEET 1'!$I$7:$N$263,4,FALSE)</f>
        <v>74.819999999999993</v>
      </c>
      <c r="H114" s="209">
        <f>G114*10.76391</f>
        <v>805.35574619999988</v>
      </c>
      <c r="I114" s="219">
        <f>VLOOKUP(C114,'[3]SHEET 1'!$I$7:$N$263,5,FALSE)</f>
        <v>4.83</v>
      </c>
      <c r="J114" s="219">
        <f>I114*10.76391</f>
        <v>51.989685299999998</v>
      </c>
      <c r="K114" s="213"/>
      <c r="L114" s="212">
        <f>K114*10.76391</f>
        <v>0</v>
      </c>
      <c r="M114" s="213"/>
      <c r="N114" s="212">
        <f>M114*10.76391</f>
        <v>0</v>
      </c>
      <c r="O114" s="209">
        <f>G114+I114+K114+M114</f>
        <v>79.649999999999991</v>
      </c>
      <c r="P114" s="209">
        <f>O114*10.76391</f>
        <v>857.34543149999979</v>
      </c>
      <c r="Q114" s="208">
        <f>ROUNDUP(H114+J114+L114/2+N114/2,0)</f>
        <v>858</v>
      </c>
      <c r="R114" s="208">
        <f>ROUNDUP(P114,0)</f>
        <v>858</v>
      </c>
      <c r="S114" s="192">
        <v>1480</v>
      </c>
      <c r="T114" s="208">
        <v>25</v>
      </c>
      <c r="U114" s="208">
        <f>SUM(S114:T114)</f>
        <v>1505</v>
      </c>
      <c r="V114" s="208">
        <f>Q114*U114</f>
        <v>1291290</v>
      </c>
      <c r="W114" s="207">
        <v>1</v>
      </c>
      <c r="X114" s="218">
        <v>1</v>
      </c>
      <c r="Y114" s="217"/>
      <c r="Z114"/>
    </row>
    <row r="115" spans="1:26" s="203" customFormat="1" ht="15" hidden="1" customHeight="1" x14ac:dyDescent="0.25">
      <c r="A115" s="200">
        <v>113</v>
      </c>
      <c r="B115" s="214" t="s">
        <v>215</v>
      </c>
      <c r="C115" s="216">
        <v>2701</v>
      </c>
      <c r="D115" s="215" t="s">
        <v>222</v>
      </c>
      <c r="E115" s="215" t="s">
        <v>215</v>
      </c>
      <c r="F115" s="214" t="s">
        <v>228</v>
      </c>
      <c r="G115" s="211">
        <f>VLOOKUP(C115,'[3]SHEET 1'!$I$7:$N$263,4,FALSE)</f>
        <v>107.9</v>
      </c>
      <c r="H115" s="209">
        <f>G115*10.76391</f>
        <v>1161.4258889999999</v>
      </c>
      <c r="I115" s="211">
        <v>0</v>
      </c>
      <c r="J115" s="211">
        <f>I115*10.76391</f>
        <v>0</v>
      </c>
      <c r="K115" s="213"/>
      <c r="L115" s="212">
        <f>K115*10.76391</f>
        <v>0</v>
      </c>
      <c r="M115" s="211">
        <f>VLOOKUP(C115,'[3]SHEET 1'!$I$7:$N$263,5,FALSE)</f>
        <v>15.24</v>
      </c>
      <c r="N115" s="210">
        <f>M115*10.76391</f>
        <v>164.04198839999998</v>
      </c>
      <c r="O115" s="209">
        <f>G115+I115+K115+M115</f>
        <v>123.14</v>
      </c>
      <c r="P115" s="209">
        <f>O115*10.76391</f>
        <v>1325.4678773999999</v>
      </c>
      <c r="Q115" s="208">
        <f>ROUNDUP(H115+J115+L115/2+N115/2,0)</f>
        <v>1244</v>
      </c>
      <c r="R115" s="208">
        <f>ROUNDUP(P115,0)</f>
        <v>1326</v>
      </c>
      <c r="S115" s="208">
        <v>1480</v>
      </c>
      <c r="T115" s="208">
        <v>50</v>
      </c>
      <c r="U115" s="208">
        <f>SUM(S115:T115)</f>
        <v>1530</v>
      </c>
      <c r="V115" s="208">
        <f>Q115*U115</f>
        <v>1903320</v>
      </c>
      <c r="W115" s="207">
        <v>1</v>
      </c>
      <c r="X115" s="206">
        <v>1</v>
      </c>
      <c r="Y115" s="205" t="s">
        <v>224</v>
      </c>
      <c r="Z115" s="204"/>
    </row>
    <row r="116" spans="1:26" s="88" customFormat="1" ht="15" hidden="1" customHeight="1" x14ac:dyDescent="0.25">
      <c r="A116" s="200">
        <v>114</v>
      </c>
      <c r="B116" s="148" t="s">
        <v>215</v>
      </c>
      <c r="C116" s="199">
        <v>2702</v>
      </c>
      <c r="D116" s="198" t="s">
        <v>222</v>
      </c>
      <c r="E116" s="198" t="s">
        <v>215</v>
      </c>
      <c r="F116" s="148" t="s">
        <v>227</v>
      </c>
      <c r="G116" s="197">
        <f>VLOOKUP(C116,'[3]SHEET 1'!$I$7:$N$263,4,FALSE)</f>
        <v>121.46</v>
      </c>
      <c r="H116" s="193">
        <f>G116*10.76391</f>
        <v>1307.3845085999999</v>
      </c>
      <c r="I116" s="197">
        <v>0</v>
      </c>
      <c r="J116" s="197">
        <f>I116*10.76391</f>
        <v>0</v>
      </c>
      <c r="K116" s="195"/>
      <c r="L116" s="194">
        <f>K116*10.76391</f>
        <v>0</v>
      </c>
      <c r="M116" s="197">
        <f>VLOOKUP(C116,'[3]SHEET 1'!$I$7:$N$263,5,FALSE)</f>
        <v>28.01</v>
      </c>
      <c r="N116" s="145">
        <f>M116*10.76391</f>
        <v>301.49711910000002</v>
      </c>
      <c r="O116" s="193">
        <f>G116+I116+K116+M116</f>
        <v>149.47</v>
      </c>
      <c r="P116" s="193">
        <f>O116*10.76391</f>
        <v>1608.8816276999999</v>
      </c>
      <c r="Q116" s="192">
        <f>ROUNDUP(H116+J116+L116/2+N116/2,0)</f>
        <v>1459</v>
      </c>
      <c r="R116" s="192">
        <f>ROUNDUP(P116,0)</f>
        <v>1609</v>
      </c>
      <c r="S116" s="192">
        <v>1480</v>
      </c>
      <c r="T116" s="192">
        <v>50</v>
      </c>
      <c r="U116" s="192">
        <f>SUM(S116:T116)</f>
        <v>1530</v>
      </c>
      <c r="V116" s="192">
        <f>Q116*U116</f>
        <v>2232270</v>
      </c>
      <c r="W116" s="191">
        <v>1</v>
      </c>
      <c r="X116" s="85">
        <v>1</v>
      </c>
      <c r="Y116" s="190"/>
      <c r="Z116"/>
    </row>
    <row r="117" spans="1:26" s="88" customFormat="1" ht="15" hidden="1" customHeight="1" x14ac:dyDescent="0.25">
      <c r="A117" s="200">
        <v>115</v>
      </c>
      <c r="B117" s="148" t="s">
        <v>215</v>
      </c>
      <c r="C117" s="199">
        <v>2704</v>
      </c>
      <c r="D117" s="198" t="s">
        <v>222</v>
      </c>
      <c r="E117" s="198" t="s">
        <v>221</v>
      </c>
      <c r="F117" s="148" t="s">
        <v>226</v>
      </c>
      <c r="G117" s="197">
        <f>VLOOKUP(C117,'[3]SHEET 1'!$I$7:$N$263,4,FALSE)</f>
        <v>126.67</v>
      </c>
      <c r="H117" s="193">
        <f>G117*10.76391</f>
        <v>1363.4644796999999</v>
      </c>
      <c r="I117" s="197">
        <v>0</v>
      </c>
      <c r="J117" s="197">
        <f>I117*10.76391</f>
        <v>0</v>
      </c>
      <c r="K117" s="195"/>
      <c r="L117" s="194">
        <f>K117*10.76391</f>
        <v>0</v>
      </c>
      <c r="M117" s="197">
        <f>VLOOKUP(C117,'[3]SHEET 1'!$I$7:$N$263,5,FALSE)</f>
        <v>107.04</v>
      </c>
      <c r="N117" s="145">
        <f>M117*10.76391</f>
        <v>1152.1689263999999</v>
      </c>
      <c r="O117" s="193">
        <f>G117+I117+K117+M117</f>
        <v>233.71</v>
      </c>
      <c r="P117" s="193">
        <f>O117*10.76391</f>
        <v>2515.6334060999998</v>
      </c>
      <c r="Q117" s="192">
        <f>ROUNDUP(H117+J117+L117/2+N117/2,0)</f>
        <v>1940</v>
      </c>
      <c r="R117" s="192">
        <f>ROUNDUP(P117,0)</f>
        <v>2516</v>
      </c>
      <c r="S117" s="192">
        <v>1480</v>
      </c>
      <c r="T117" s="192">
        <v>50</v>
      </c>
      <c r="U117" s="192">
        <f>SUM(S117:T117)</f>
        <v>1530</v>
      </c>
      <c r="V117" s="192">
        <f>Q117*U117</f>
        <v>2968200</v>
      </c>
      <c r="W117" s="191">
        <v>1</v>
      </c>
      <c r="X117" s="85">
        <v>1</v>
      </c>
      <c r="Y117" s="190"/>
      <c r="Z117"/>
    </row>
    <row r="118" spans="1:26" s="88" customFormat="1" ht="15" hidden="1" customHeight="1" x14ac:dyDescent="0.25">
      <c r="A118" s="200">
        <v>116</v>
      </c>
      <c r="B118" s="148" t="s">
        <v>215</v>
      </c>
      <c r="C118" s="199">
        <v>2710</v>
      </c>
      <c r="D118" s="198" t="s">
        <v>222</v>
      </c>
      <c r="E118" s="198" t="s">
        <v>215</v>
      </c>
      <c r="F118" s="148" t="s">
        <v>225</v>
      </c>
      <c r="G118" s="197">
        <f>VLOOKUP(C118,'[3]SHEET 1'!$I$7:$N$263,4,FALSE)</f>
        <v>121.89</v>
      </c>
      <c r="H118" s="193">
        <f>G118*10.76391</f>
        <v>1312.0129898999999</v>
      </c>
      <c r="I118" s="197">
        <v>0</v>
      </c>
      <c r="J118" s="197">
        <f>I118*10.76391</f>
        <v>0</v>
      </c>
      <c r="K118" s="195"/>
      <c r="L118" s="194">
        <f>K118*10.76391</f>
        <v>0</v>
      </c>
      <c r="M118" s="197">
        <f>VLOOKUP(C118,'[3]SHEET 1'!$I$7:$N$263,5,FALSE)</f>
        <v>28</v>
      </c>
      <c r="N118" s="145">
        <f>M118*10.76391</f>
        <v>301.38947999999999</v>
      </c>
      <c r="O118" s="193">
        <f>G118+I118+K118+M118</f>
        <v>149.88999999999999</v>
      </c>
      <c r="P118" s="193">
        <f>O118*10.76391</f>
        <v>1613.4024698999997</v>
      </c>
      <c r="Q118" s="192">
        <f>ROUNDUP(H118+J118+L118/2+N118/2,0)</f>
        <v>1463</v>
      </c>
      <c r="R118" s="192">
        <f>ROUNDUP(P118,0)</f>
        <v>1614</v>
      </c>
      <c r="S118" s="192">
        <v>1480</v>
      </c>
      <c r="T118" s="192">
        <v>50</v>
      </c>
      <c r="U118" s="192">
        <f>SUM(S118:T118)</f>
        <v>1530</v>
      </c>
      <c r="V118" s="192">
        <f>Q118*U118</f>
        <v>2238390</v>
      </c>
      <c r="W118" s="191">
        <v>1</v>
      </c>
      <c r="X118" s="85">
        <v>1</v>
      </c>
      <c r="Y118" s="190" t="s">
        <v>224</v>
      </c>
      <c r="Z118"/>
    </row>
    <row r="119" spans="1:26" s="88" customFormat="1" ht="15" hidden="1" customHeight="1" x14ac:dyDescent="0.25">
      <c r="A119" s="200">
        <v>117</v>
      </c>
      <c r="B119" s="148" t="s">
        <v>215</v>
      </c>
      <c r="C119" s="199">
        <v>2718</v>
      </c>
      <c r="D119" s="198" t="s">
        <v>222</v>
      </c>
      <c r="E119" s="198" t="s">
        <v>221</v>
      </c>
      <c r="F119" s="148" t="s">
        <v>223</v>
      </c>
      <c r="G119" s="197">
        <f>VLOOKUP(C119,'[3]SHEET 1'!$I$7:$N$263,4,FALSE)</f>
        <v>219.37</v>
      </c>
      <c r="H119" s="193">
        <f>G119*10.76391</f>
        <v>2361.2789367</v>
      </c>
      <c r="I119" s="196">
        <v>0</v>
      </c>
      <c r="J119" s="196">
        <f>I119*10.76391</f>
        <v>0</v>
      </c>
      <c r="K119" s="195"/>
      <c r="L119" s="194">
        <f>K119*10.76391</f>
        <v>0</v>
      </c>
      <c r="M119" s="196">
        <f>VLOOKUP(C119,'[3]SHEET 1'!$I$7:$N$263,5,FALSE)</f>
        <v>27.99</v>
      </c>
      <c r="N119" s="193">
        <f>M119*10.76391</f>
        <v>301.28184089999996</v>
      </c>
      <c r="O119" s="193">
        <f>G119+I119+K119+M119</f>
        <v>247.36</v>
      </c>
      <c r="P119" s="193">
        <f>O119*10.76391</f>
        <v>2662.5607776000002</v>
      </c>
      <c r="Q119" s="192">
        <f>ROUNDUP(H119+J119+L119/2+N119/2,0)</f>
        <v>2512</v>
      </c>
      <c r="R119" s="192">
        <f>ROUNDUP(P119,0)</f>
        <v>2663</v>
      </c>
      <c r="S119" s="192">
        <v>1480</v>
      </c>
      <c r="T119" s="192">
        <v>50</v>
      </c>
      <c r="U119" s="192">
        <f>SUM(S119:T119)</f>
        <v>1530</v>
      </c>
      <c r="V119" s="192">
        <f>Q119*U119</f>
        <v>3843360</v>
      </c>
      <c r="W119" s="191">
        <v>2</v>
      </c>
      <c r="X119" s="85">
        <v>1</v>
      </c>
      <c r="Y119" s="190"/>
      <c r="Z119"/>
    </row>
    <row r="120" spans="1:26" ht="15" hidden="1" customHeight="1" x14ac:dyDescent="0.25">
      <c r="A120" s="200">
        <v>118</v>
      </c>
      <c r="B120" s="148" t="s">
        <v>215</v>
      </c>
      <c r="C120" s="199">
        <v>2719</v>
      </c>
      <c r="D120" s="198" t="s">
        <v>222</v>
      </c>
      <c r="E120" s="198" t="s">
        <v>221</v>
      </c>
      <c r="F120" s="148" t="s">
        <v>220</v>
      </c>
      <c r="G120" s="197">
        <f>VLOOKUP(C120,'[3]SHEET 1'!$I$7:$N$263,4,FALSE)</f>
        <v>239.51</v>
      </c>
      <c r="H120" s="193">
        <f>G120*10.76391</f>
        <v>2578.0640840999995</v>
      </c>
      <c r="I120" s="196">
        <v>0</v>
      </c>
      <c r="J120" s="196">
        <f>I120*10.76391</f>
        <v>0</v>
      </c>
      <c r="K120" s="195"/>
      <c r="L120" s="194">
        <f>K120*10.76391</f>
        <v>0</v>
      </c>
      <c r="M120" s="196">
        <f>VLOOKUP(C120,'[3]SHEET 1'!$I$7:$N$263,5,FALSE)</f>
        <v>27.44</v>
      </c>
      <c r="N120" s="193">
        <f>M120*10.76391</f>
        <v>295.36169039999999</v>
      </c>
      <c r="O120" s="193">
        <f>G120+I120+K120+M120</f>
        <v>266.95</v>
      </c>
      <c r="P120" s="193">
        <f>O120*10.76391</f>
        <v>2873.4257744999995</v>
      </c>
      <c r="Q120" s="192">
        <f>ROUNDUP(H120+J120+L120/2+N120/2,0)</f>
        <v>2726</v>
      </c>
      <c r="R120" s="192">
        <f>ROUNDUP(P120,0)</f>
        <v>2874</v>
      </c>
      <c r="S120" s="192">
        <v>1480</v>
      </c>
      <c r="T120" s="192">
        <v>50</v>
      </c>
      <c r="U120" s="192">
        <f>SUM(S120:T120)</f>
        <v>1530</v>
      </c>
      <c r="V120" s="192">
        <f>Q120*U120</f>
        <v>4170780</v>
      </c>
      <c r="W120" s="191">
        <v>2</v>
      </c>
      <c r="X120" s="85">
        <v>1</v>
      </c>
      <c r="Y120" s="190"/>
    </row>
    <row r="121" spans="1:26" s="88" customFormat="1" ht="15" hidden="1" customHeight="1" x14ac:dyDescent="0.25">
      <c r="A121" s="200">
        <v>119</v>
      </c>
      <c r="B121" s="148" t="s">
        <v>215</v>
      </c>
      <c r="C121" s="199">
        <v>2801</v>
      </c>
      <c r="D121" s="198" t="s">
        <v>216</v>
      </c>
      <c r="E121" s="198" t="s">
        <v>215</v>
      </c>
      <c r="F121" s="148" t="s">
        <v>219</v>
      </c>
      <c r="G121" s="197">
        <f>VLOOKUP(C121,'[3]SHEET 1'!$I$7:$N$263,4,FALSE)</f>
        <v>108.07</v>
      </c>
      <c r="H121" s="193">
        <f>G121*10.76391</f>
        <v>1163.2557536999998</v>
      </c>
      <c r="I121" s="196">
        <f>VLOOKUP(C121,'[3]SHEET 1'!$I$7:$N$263,5,FALSE)</f>
        <v>0</v>
      </c>
      <c r="J121" s="196">
        <f>I121*10.76391</f>
        <v>0</v>
      </c>
      <c r="K121" s="195"/>
      <c r="L121" s="194">
        <f>K121*10.76391</f>
        <v>0</v>
      </c>
      <c r="M121" s="195"/>
      <c r="N121" s="194">
        <f>M121*10.76391</f>
        <v>0</v>
      </c>
      <c r="O121" s="193">
        <f>G121+I121+K121+M121</f>
        <v>108.07</v>
      </c>
      <c r="P121" s="193">
        <f>O121*10.76391</f>
        <v>1163.2557536999998</v>
      </c>
      <c r="Q121" s="192">
        <f>ROUNDUP(H121+J121+L121/2+N121/2,0)</f>
        <v>1164</v>
      </c>
      <c r="R121" s="192">
        <f>ROUNDUP(P121,0)</f>
        <v>1164</v>
      </c>
      <c r="S121" s="192">
        <v>1480</v>
      </c>
      <c r="T121" s="192">
        <v>50</v>
      </c>
      <c r="U121" s="192">
        <f>SUM(S121:T121)</f>
        <v>1530</v>
      </c>
      <c r="V121" s="192">
        <f>Q121*U121</f>
        <v>1780920</v>
      </c>
      <c r="W121" s="191">
        <v>1</v>
      </c>
      <c r="X121" s="202">
        <v>1</v>
      </c>
      <c r="Y121" s="201" t="s">
        <v>218</v>
      </c>
      <c r="Z121"/>
    </row>
    <row r="122" spans="1:26" s="88" customFormat="1" ht="15" hidden="1" customHeight="1" x14ac:dyDescent="0.25">
      <c r="A122" s="200">
        <v>120</v>
      </c>
      <c r="B122" s="148" t="s">
        <v>215</v>
      </c>
      <c r="C122" s="199">
        <v>2802</v>
      </c>
      <c r="D122" s="198" t="s">
        <v>216</v>
      </c>
      <c r="E122" s="198" t="s">
        <v>215</v>
      </c>
      <c r="F122" s="148" t="s">
        <v>217</v>
      </c>
      <c r="G122" s="197">
        <f>VLOOKUP(C122,'[3]SHEET 1'!$I$7:$N$263,4,FALSE)</f>
        <v>121.61</v>
      </c>
      <c r="H122" s="193">
        <f>G122*10.76391</f>
        <v>1308.9990951</v>
      </c>
      <c r="I122" s="196">
        <f>VLOOKUP(C122,'[3]SHEET 1'!$I$7:$N$263,5,FALSE)</f>
        <v>9.9700000000000006</v>
      </c>
      <c r="J122" s="196">
        <f>I122*10.76391</f>
        <v>107.3161827</v>
      </c>
      <c r="K122" s="195"/>
      <c r="L122" s="194">
        <f>K122*10.76391</f>
        <v>0</v>
      </c>
      <c r="M122" s="195"/>
      <c r="N122" s="194">
        <f>M122*10.76391</f>
        <v>0</v>
      </c>
      <c r="O122" s="193">
        <f>G122+I122+K122+M122</f>
        <v>131.58000000000001</v>
      </c>
      <c r="P122" s="193">
        <f>O122*10.76391</f>
        <v>1416.3152778000001</v>
      </c>
      <c r="Q122" s="192">
        <f>ROUNDUP(H122+J122+L122/2+N122/2,0)</f>
        <v>1417</v>
      </c>
      <c r="R122" s="192">
        <f>ROUNDUP(P122,0)</f>
        <v>1417</v>
      </c>
      <c r="S122" s="192">
        <v>1480</v>
      </c>
      <c r="T122" s="192">
        <v>50</v>
      </c>
      <c r="U122" s="192">
        <f>SUM(S122:T122)</f>
        <v>1530</v>
      </c>
      <c r="V122" s="192">
        <f>Q122*U122</f>
        <v>2168010</v>
      </c>
      <c r="W122" s="191">
        <v>1</v>
      </c>
      <c r="X122" s="85">
        <v>1</v>
      </c>
      <c r="Y122" s="190"/>
      <c r="Z122"/>
    </row>
    <row r="123" spans="1:26" s="88" customFormat="1" ht="15" hidden="1" customHeight="1" x14ac:dyDescent="0.25">
      <c r="A123" s="200">
        <v>121</v>
      </c>
      <c r="B123" s="148" t="s">
        <v>215</v>
      </c>
      <c r="C123" s="199">
        <v>2803</v>
      </c>
      <c r="D123" s="198" t="s">
        <v>216</v>
      </c>
      <c r="E123" s="198" t="s">
        <v>215</v>
      </c>
      <c r="F123" s="148" t="s">
        <v>214</v>
      </c>
      <c r="G123" s="197">
        <f>VLOOKUP(C123,'[3]SHEET 1'!$I$7:$N$263,4,FALSE)</f>
        <v>122.04</v>
      </c>
      <c r="H123" s="193">
        <f>G123*10.76391</f>
        <v>1313.6275764</v>
      </c>
      <c r="I123" s="196">
        <f>VLOOKUP(C123,'[3]SHEET 1'!$I$7:$N$263,5,FALSE)</f>
        <v>9.9499999999999993</v>
      </c>
      <c r="J123" s="196">
        <f>I123*10.76391</f>
        <v>107.10090449999998</v>
      </c>
      <c r="K123" s="195"/>
      <c r="L123" s="194">
        <f>K123*10.76391</f>
        <v>0</v>
      </c>
      <c r="M123" s="195"/>
      <c r="N123" s="194">
        <f>M123*10.76391</f>
        <v>0</v>
      </c>
      <c r="O123" s="193">
        <f>G123+I123+K123+M123</f>
        <v>131.99</v>
      </c>
      <c r="P123" s="193">
        <f>O123*10.76391</f>
        <v>1420.7284809</v>
      </c>
      <c r="Q123" s="192">
        <f>ROUNDUP(H123+J123+L123/2+N123/2,0)</f>
        <v>1421</v>
      </c>
      <c r="R123" s="192">
        <f>ROUNDUP(P123,0)</f>
        <v>1421</v>
      </c>
      <c r="S123" s="192">
        <v>1480</v>
      </c>
      <c r="T123" s="192">
        <v>50</v>
      </c>
      <c r="U123" s="192">
        <f>SUM(S123:T123)</f>
        <v>1530</v>
      </c>
      <c r="V123" s="192">
        <f>Q123*U123</f>
        <v>2174130</v>
      </c>
      <c r="W123" s="191">
        <v>1</v>
      </c>
      <c r="X123" s="85">
        <v>1</v>
      </c>
      <c r="Y123" s="190"/>
      <c r="Z123"/>
    </row>
  </sheetData>
  <protectedRanges>
    <protectedRange algorithmName="SHA-512" hashValue="5r+NSBX5g8sKokpqzLM18YzWgaqDDiox+s3/j3bKILfrjNZcmxL39tyXOSI8IQ8isqg+lN7Jqy/yyIteZhzHEg==" saltValue="rO0wndjNk+fPai9yWPfoMQ==" spinCount="100000" sqref="A2:AG123" name="Range2" securityDescriptor="O:WDG:WDD:(A;;CC;;;S-1-5-21-106111353-397464286-3193453714-18682)(A;;CC;;;S-1-5-21-106111353-397464286-3193453714-3964)"/>
    <protectedRange algorithmName="SHA-512" hashValue="JC6pmJTG9kcW2uBy0nLAeVKXCHHU/8Bp8qqVwgveQsQP8ibqkwnyCOAUjZw+Q7lnE/aMcYzH+EJCA0LOxsWu7A==" saltValue="/EUq04icfPd5mONHLbUJkg==" spinCount="100000" sqref="Y3:Y123" name="Range1" securityDescriptor="O:WDG:WDD:(A;;CC;;;S-1-5-21-106111353-397464286-3193453714-18767)(A;;CC;;;S-1-5-21-106111353-397464286-3193453714-18904)(A;;CC;;;S-1-5-21-106111353-397464286-3193453714-8799)(A;;CC;;;S-1-5-21-106111353-397464286-3193453714-3927)(A;;CC;;;S-1-5-21-106111353-397464286-3193453714-18922)(A;;CC;;;S-1-5-21-106111353-397464286-3193453714-18906)"/>
  </protectedRanges>
  <autoFilter ref="A2:Y123">
    <filterColumn colId="4">
      <filters>
        <filter val="1"/>
      </filters>
    </filterColumn>
    <filterColumn colId="24">
      <filters blank="1"/>
    </filterColumn>
    <sortState ref="A3:Y123">
      <sortCondition ref="C2:C123"/>
    </sortState>
  </autoFilter>
  <mergeCells count="1">
    <mergeCell ref="C1:Y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headerFooter>
    <oddHeader>&amp;LSobha LLC&amp;R&amp;D</oddHeader>
    <oddFooter>&amp;LCRM/Farhan&amp;R&amp;P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WVN361"/>
  <sheetViews>
    <sheetView view="pageBreakPreview" zoomScale="90" zoomScaleNormal="100" zoomScaleSheetLayoutView="90" workbookViewId="0">
      <selection activeCell="O69" sqref="O69"/>
    </sheetView>
  </sheetViews>
  <sheetFormatPr defaultRowHeight="15" x14ac:dyDescent="0.25"/>
  <cols>
    <col min="2" max="2" width="13" customWidth="1"/>
    <col min="3" max="3" width="11.28515625" customWidth="1"/>
    <col min="4" max="4" width="11.7109375" customWidth="1"/>
    <col min="5" max="5" width="12.28515625" customWidth="1"/>
    <col min="6" max="6" width="22" customWidth="1"/>
    <col min="7" max="9" width="13.28515625" customWidth="1"/>
    <col min="10" max="10" width="13.28515625" hidden="1" customWidth="1"/>
    <col min="11" max="11" width="13.28515625" customWidth="1"/>
    <col min="12" max="12" width="17.140625" customWidth="1"/>
    <col min="13" max="13" width="12.7109375" customWidth="1"/>
    <col min="14" max="14" width="11" customWidth="1"/>
    <col min="15" max="15" width="27.85546875" customWidth="1"/>
    <col min="248" max="248" width="13" customWidth="1"/>
    <col min="249" max="249" width="11.28515625" customWidth="1"/>
    <col min="250" max="250" width="11.7109375" customWidth="1"/>
    <col min="251" max="251" width="12.28515625" customWidth="1"/>
    <col min="252" max="252" width="22" customWidth="1"/>
    <col min="253" max="253" width="9.140625" hidden="1" customWidth="1"/>
    <col min="254" max="254" width="15.28515625" customWidth="1"/>
    <col min="255" max="255" width="9.140625" hidden="1" customWidth="1"/>
    <col min="256" max="256" width="12.28515625" customWidth="1"/>
    <col min="257" max="257" width="9.140625" hidden="1" customWidth="1"/>
    <col min="258" max="258" width="11.28515625" customWidth="1"/>
    <col min="259" max="259" width="9.140625" hidden="1" customWidth="1"/>
    <col min="260" max="260" width="11.28515625" customWidth="1"/>
    <col min="261" max="262" width="9.140625" hidden="1" customWidth="1"/>
    <col min="263" max="267" width="13.28515625" customWidth="1"/>
    <col min="268" max="268" width="17.140625" customWidth="1"/>
    <col min="269" max="269" width="12.7109375" customWidth="1"/>
    <col min="270" max="270" width="26.28515625" customWidth="1"/>
    <col min="504" max="504" width="13" customWidth="1"/>
    <col min="505" max="505" width="11.28515625" customWidth="1"/>
    <col min="506" max="506" width="11.7109375" customWidth="1"/>
    <col min="507" max="507" width="12.28515625" customWidth="1"/>
    <col min="508" max="508" width="22" customWidth="1"/>
    <col min="509" max="509" width="9.140625" hidden="1" customWidth="1"/>
    <col min="510" max="510" width="15.28515625" customWidth="1"/>
    <col min="511" max="511" width="9.140625" hidden="1" customWidth="1"/>
    <col min="512" max="512" width="12.28515625" customWidth="1"/>
    <col min="513" max="513" width="9.140625" hidden="1" customWidth="1"/>
    <col min="514" max="514" width="11.28515625" customWidth="1"/>
    <col min="515" max="515" width="9.140625" hidden="1" customWidth="1"/>
    <col min="516" max="516" width="11.28515625" customWidth="1"/>
    <col min="517" max="518" width="9.140625" hidden="1" customWidth="1"/>
    <col min="519" max="523" width="13.28515625" customWidth="1"/>
    <col min="524" max="524" width="17.140625" customWidth="1"/>
    <col min="525" max="525" width="12.7109375" customWidth="1"/>
    <col min="526" max="526" width="26.28515625" customWidth="1"/>
    <col min="760" max="760" width="13" customWidth="1"/>
    <col min="761" max="761" width="11.28515625" customWidth="1"/>
    <col min="762" max="762" width="11.7109375" customWidth="1"/>
    <col min="763" max="763" width="12.28515625" customWidth="1"/>
    <col min="764" max="764" width="22" customWidth="1"/>
    <col min="765" max="765" width="9.140625" hidden="1" customWidth="1"/>
    <col min="766" max="766" width="15.28515625" customWidth="1"/>
    <col min="767" max="767" width="9.140625" hidden="1" customWidth="1"/>
    <col min="768" max="768" width="12.28515625" customWidth="1"/>
    <col min="769" max="769" width="9.140625" hidden="1" customWidth="1"/>
    <col min="770" max="770" width="11.28515625" customWidth="1"/>
    <col min="771" max="771" width="9.140625" hidden="1" customWidth="1"/>
    <col min="772" max="772" width="11.28515625" customWidth="1"/>
    <col min="773" max="774" width="9.140625" hidden="1" customWidth="1"/>
    <col min="775" max="779" width="13.28515625" customWidth="1"/>
    <col min="780" max="780" width="17.140625" customWidth="1"/>
    <col min="781" max="781" width="12.7109375" customWidth="1"/>
    <col min="782" max="782" width="26.28515625" customWidth="1"/>
    <col min="1016" max="1016" width="13" customWidth="1"/>
    <col min="1017" max="1017" width="11.28515625" customWidth="1"/>
    <col min="1018" max="1018" width="11.7109375" customWidth="1"/>
    <col min="1019" max="1019" width="12.28515625" customWidth="1"/>
    <col min="1020" max="1020" width="22" customWidth="1"/>
    <col min="1021" max="1021" width="9.140625" hidden="1" customWidth="1"/>
    <col min="1022" max="1022" width="15.28515625" customWidth="1"/>
    <col min="1023" max="1023" width="9.140625" hidden="1" customWidth="1"/>
    <col min="1024" max="1024" width="12.28515625" customWidth="1"/>
    <col min="1025" max="1025" width="9.140625" hidden="1" customWidth="1"/>
    <col min="1026" max="1026" width="11.28515625" customWidth="1"/>
    <col min="1027" max="1027" width="9.140625" hidden="1" customWidth="1"/>
    <col min="1028" max="1028" width="11.28515625" customWidth="1"/>
    <col min="1029" max="1030" width="9.140625" hidden="1" customWidth="1"/>
    <col min="1031" max="1035" width="13.28515625" customWidth="1"/>
    <col min="1036" max="1036" width="17.140625" customWidth="1"/>
    <col min="1037" max="1037" width="12.7109375" customWidth="1"/>
    <col min="1038" max="1038" width="26.28515625" customWidth="1"/>
    <col min="1272" max="1272" width="13" customWidth="1"/>
    <col min="1273" max="1273" width="11.28515625" customWidth="1"/>
    <col min="1274" max="1274" width="11.7109375" customWidth="1"/>
    <col min="1275" max="1275" width="12.28515625" customWidth="1"/>
    <col min="1276" max="1276" width="22" customWidth="1"/>
    <col min="1277" max="1277" width="9.140625" hidden="1" customWidth="1"/>
    <col min="1278" max="1278" width="15.28515625" customWidth="1"/>
    <col min="1279" max="1279" width="9.140625" hidden="1" customWidth="1"/>
    <col min="1280" max="1280" width="12.28515625" customWidth="1"/>
    <col min="1281" max="1281" width="9.140625" hidden="1" customWidth="1"/>
    <col min="1282" max="1282" width="11.28515625" customWidth="1"/>
    <col min="1283" max="1283" width="9.140625" hidden="1" customWidth="1"/>
    <col min="1284" max="1284" width="11.28515625" customWidth="1"/>
    <col min="1285" max="1286" width="9.140625" hidden="1" customWidth="1"/>
    <col min="1287" max="1291" width="13.28515625" customWidth="1"/>
    <col min="1292" max="1292" width="17.140625" customWidth="1"/>
    <col min="1293" max="1293" width="12.7109375" customWidth="1"/>
    <col min="1294" max="1294" width="26.28515625" customWidth="1"/>
    <col min="1528" max="1528" width="13" customWidth="1"/>
    <col min="1529" max="1529" width="11.28515625" customWidth="1"/>
    <col min="1530" max="1530" width="11.7109375" customWidth="1"/>
    <col min="1531" max="1531" width="12.28515625" customWidth="1"/>
    <col min="1532" max="1532" width="22" customWidth="1"/>
    <col min="1533" max="1533" width="9.140625" hidden="1" customWidth="1"/>
    <col min="1534" max="1534" width="15.28515625" customWidth="1"/>
    <col min="1535" max="1535" width="9.140625" hidden="1" customWidth="1"/>
    <col min="1536" max="1536" width="12.28515625" customWidth="1"/>
    <col min="1537" max="1537" width="9.140625" hidden="1" customWidth="1"/>
    <col min="1538" max="1538" width="11.28515625" customWidth="1"/>
    <col min="1539" max="1539" width="9.140625" hidden="1" customWidth="1"/>
    <col min="1540" max="1540" width="11.28515625" customWidth="1"/>
    <col min="1541" max="1542" width="9.140625" hidden="1" customWidth="1"/>
    <col min="1543" max="1547" width="13.28515625" customWidth="1"/>
    <col min="1548" max="1548" width="17.140625" customWidth="1"/>
    <col min="1549" max="1549" width="12.7109375" customWidth="1"/>
    <col min="1550" max="1550" width="26.28515625" customWidth="1"/>
    <col min="1784" max="1784" width="13" customWidth="1"/>
    <col min="1785" max="1785" width="11.28515625" customWidth="1"/>
    <col min="1786" max="1786" width="11.7109375" customWidth="1"/>
    <col min="1787" max="1787" width="12.28515625" customWidth="1"/>
    <col min="1788" max="1788" width="22" customWidth="1"/>
    <col min="1789" max="1789" width="9.140625" hidden="1" customWidth="1"/>
    <col min="1790" max="1790" width="15.28515625" customWidth="1"/>
    <col min="1791" max="1791" width="9.140625" hidden="1" customWidth="1"/>
    <col min="1792" max="1792" width="12.28515625" customWidth="1"/>
    <col min="1793" max="1793" width="9.140625" hidden="1" customWidth="1"/>
    <col min="1794" max="1794" width="11.28515625" customWidth="1"/>
    <col min="1795" max="1795" width="9.140625" hidden="1" customWidth="1"/>
    <col min="1796" max="1796" width="11.28515625" customWidth="1"/>
    <col min="1797" max="1798" width="9.140625" hidden="1" customWidth="1"/>
    <col min="1799" max="1803" width="13.28515625" customWidth="1"/>
    <col min="1804" max="1804" width="17.140625" customWidth="1"/>
    <col min="1805" max="1805" width="12.7109375" customWidth="1"/>
    <col min="1806" max="1806" width="26.28515625" customWidth="1"/>
    <col min="2040" max="2040" width="13" customWidth="1"/>
    <col min="2041" max="2041" width="11.28515625" customWidth="1"/>
    <col min="2042" max="2042" width="11.7109375" customWidth="1"/>
    <col min="2043" max="2043" width="12.28515625" customWidth="1"/>
    <col min="2044" max="2044" width="22" customWidth="1"/>
    <col min="2045" max="2045" width="9.140625" hidden="1" customWidth="1"/>
    <col min="2046" max="2046" width="15.28515625" customWidth="1"/>
    <col min="2047" max="2047" width="9.140625" hidden="1" customWidth="1"/>
    <col min="2048" max="2048" width="12.28515625" customWidth="1"/>
    <col min="2049" max="2049" width="9.140625" hidden="1" customWidth="1"/>
    <col min="2050" max="2050" width="11.28515625" customWidth="1"/>
    <col min="2051" max="2051" width="9.140625" hidden="1" customWidth="1"/>
    <col min="2052" max="2052" width="11.28515625" customWidth="1"/>
    <col min="2053" max="2054" width="9.140625" hidden="1" customWidth="1"/>
    <col min="2055" max="2059" width="13.28515625" customWidth="1"/>
    <col min="2060" max="2060" width="17.140625" customWidth="1"/>
    <col min="2061" max="2061" width="12.7109375" customWidth="1"/>
    <col min="2062" max="2062" width="26.28515625" customWidth="1"/>
    <col min="2296" max="2296" width="13" customWidth="1"/>
    <col min="2297" max="2297" width="11.28515625" customWidth="1"/>
    <col min="2298" max="2298" width="11.7109375" customWidth="1"/>
    <col min="2299" max="2299" width="12.28515625" customWidth="1"/>
    <col min="2300" max="2300" width="22" customWidth="1"/>
    <col min="2301" max="2301" width="9.140625" hidden="1" customWidth="1"/>
    <col min="2302" max="2302" width="15.28515625" customWidth="1"/>
    <col min="2303" max="2303" width="9.140625" hidden="1" customWidth="1"/>
    <col min="2304" max="2304" width="12.28515625" customWidth="1"/>
    <col min="2305" max="2305" width="9.140625" hidden="1" customWidth="1"/>
    <col min="2306" max="2306" width="11.28515625" customWidth="1"/>
    <col min="2307" max="2307" width="9.140625" hidden="1" customWidth="1"/>
    <col min="2308" max="2308" width="11.28515625" customWidth="1"/>
    <col min="2309" max="2310" width="9.140625" hidden="1" customWidth="1"/>
    <col min="2311" max="2315" width="13.28515625" customWidth="1"/>
    <col min="2316" max="2316" width="17.140625" customWidth="1"/>
    <col min="2317" max="2317" width="12.7109375" customWidth="1"/>
    <col min="2318" max="2318" width="26.28515625" customWidth="1"/>
    <col min="2552" max="2552" width="13" customWidth="1"/>
    <col min="2553" max="2553" width="11.28515625" customWidth="1"/>
    <col min="2554" max="2554" width="11.7109375" customWidth="1"/>
    <col min="2555" max="2555" width="12.28515625" customWidth="1"/>
    <col min="2556" max="2556" width="22" customWidth="1"/>
    <col min="2557" max="2557" width="9.140625" hidden="1" customWidth="1"/>
    <col min="2558" max="2558" width="15.28515625" customWidth="1"/>
    <col min="2559" max="2559" width="9.140625" hidden="1" customWidth="1"/>
    <col min="2560" max="2560" width="12.28515625" customWidth="1"/>
    <col min="2561" max="2561" width="9.140625" hidden="1" customWidth="1"/>
    <col min="2562" max="2562" width="11.28515625" customWidth="1"/>
    <col min="2563" max="2563" width="9.140625" hidden="1" customWidth="1"/>
    <col min="2564" max="2564" width="11.28515625" customWidth="1"/>
    <col min="2565" max="2566" width="9.140625" hidden="1" customWidth="1"/>
    <col min="2567" max="2571" width="13.28515625" customWidth="1"/>
    <col min="2572" max="2572" width="17.140625" customWidth="1"/>
    <col min="2573" max="2573" width="12.7109375" customWidth="1"/>
    <col min="2574" max="2574" width="26.28515625" customWidth="1"/>
    <col min="2808" max="2808" width="13" customWidth="1"/>
    <col min="2809" max="2809" width="11.28515625" customWidth="1"/>
    <col min="2810" max="2810" width="11.7109375" customWidth="1"/>
    <col min="2811" max="2811" width="12.28515625" customWidth="1"/>
    <col min="2812" max="2812" width="22" customWidth="1"/>
    <col min="2813" max="2813" width="9.140625" hidden="1" customWidth="1"/>
    <col min="2814" max="2814" width="15.28515625" customWidth="1"/>
    <col min="2815" max="2815" width="9.140625" hidden="1" customWidth="1"/>
    <col min="2816" max="2816" width="12.28515625" customWidth="1"/>
    <col min="2817" max="2817" width="9.140625" hidden="1" customWidth="1"/>
    <col min="2818" max="2818" width="11.28515625" customWidth="1"/>
    <col min="2819" max="2819" width="9.140625" hidden="1" customWidth="1"/>
    <col min="2820" max="2820" width="11.28515625" customWidth="1"/>
    <col min="2821" max="2822" width="9.140625" hidden="1" customWidth="1"/>
    <col min="2823" max="2827" width="13.28515625" customWidth="1"/>
    <col min="2828" max="2828" width="17.140625" customWidth="1"/>
    <col min="2829" max="2829" width="12.7109375" customWidth="1"/>
    <col min="2830" max="2830" width="26.28515625" customWidth="1"/>
    <col min="3064" max="3064" width="13" customWidth="1"/>
    <col min="3065" max="3065" width="11.28515625" customWidth="1"/>
    <col min="3066" max="3066" width="11.7109375" customWidth="1"/>
    <col min="3067" max="3067" width="12.28515625" customWidth="1"/>
    <col min="3068" max="3068" width="22" customWidth="1"/>
    <col min="3069" max="3069" width="9.140625" hidden="1" customWidth="1"/>
    <col min="3070" max="3070" width="15.28515625" customWidth="1"/>
    <col min="3071" max="3071" width="9.140625" hidden="1" customWidth="1"/>
    <col min="3072" max="3072" width="12.28515625" customWidth="1"/>
    <col min="3073" max="3073" width="9.140625" hidden="1" customWidth="1"/>
    <col min="3074" max="3074" width="11.28515625" customWidth="1"/>
    <col min="3075" max="3075" width="9.140625" hidden="1" customWidth="1"/>
    <col min="3076" max="3076" width="11.28515625" customWidth="1"/>
    <col min="3077" max="3078" width="9.140625" hidden="1" customWidth="1"/>
    <col min="3079" max="3083" width="13.28515625" customWidth="1"/>
    <col min="3084" max="3084" width="17.140625" customWidth="1"/>
    <col min="3085" max="3085" width="12.7109375" customWidth="1"/>
    <col min="3086" max="3086" width="26.28515625" customWidth="1"/>
    <col min="3320" max="3320" width="13" customWidth="1"/>
    <col min="3321" max="3321" width="11.28515625" customWidth="1"/>
    <col min="3322" max="3322" width="11.7109375" customWidth="1"/>
    <col min="3323" max="3323" width="12.28515625" customWidth="1"/>
    <col min="3324" max="3324" width="22" customWidth="1"/>
    <col min="3325" max="3325" width="9.140625" hidden="1" customWidth="1"/>
    <col min="3326" max="3326" width="15.28515625" customWidth="1"/>
    <col min="3327" max="3327" width="9.140625" hidden="1" customWidth="1"/>
    <col min="3328" max="3328" width="12.28515625" customWidth="1"/>
    <col min="3329" max="3329" width="9.140625" hidden="1" customWidth="1"/>
    <col min="3330" max="3330" width="11.28515625" customWidth="1"/>
    <col min="3331" max="3331" width="9.140625" hidden="1" customWidth="1"/>
    <col min="3332" max="3332" width="11.28515625" customWidth="1"/>
    <col min="3333" max="3334" width="9.140625" hidden="1" customWidth="1"/>
    <col min="3335" max="3339" width="13.28515625" customWidth="1"/>
    <col min="3340" max="3340" width="17.140625" customWidth="1"/>
    <col min="3341" max="3341" width="12.7109375" customWidth="1"/>
    <col min="3342" max="3342" width="26.28515625" customWidth="1"/>
    <col min="3576" max="3576" width="13" customWidth="1"/>
    <col min="3577" max="3577" width="11.28515625" customWidth="1"/>
    <col min="3578" max="3578" width="11.7109375" customWidth="1"/>
    <col min="3579" max="3579" width="12.28515625" customWidth="1"/>
    <col min="3580" max="3580" width="22" customWidth="1"/>
    <col min="3581" max="3581" width="9.140625" hidden="1" customWidth="1"/>
    <col min="3582" max="3582" width="15.28515625" customWidth="1"/>
    <col min="3583" max="3583" width="9.140625" hidden="1" customWidth="1"/>
    <col min="3584" max="3584" width="12.28515625" customWidth="1"/>
    <col min="3585" max="3585" width="9.140625" hidden="1" customWidth="1"/>
    <col min="3586" max="3586" width="11.28515625" customWidth="1"/>
    <col min="3587" max="3587" width="9.140625" hidden="1" customWidth="1"/>
    <col min="3588" max="3588" width="11.28515625" customWidth="1"/>
    <col min="3589" max="3590" width="9.140625" hidden="1" customWidth="1"/>
    <col min="3591" max="3595" width="13.28515625" customWidth="1"/>
    <col min="3596" max="3596" width="17.140625" customWidth="1"/>
    <col min="3597" max="3597" width="12.7109375" customWidth="1"/>
    <col min="3598" max="3598" width="26.28515625" customWidth="1"/>
    <col min="3832" max="3832" width="13" customWidth="1"/>
    <col min="3833" max="3833" width="11.28515625" customWidth="1"/>
    <col min="3834" max="3834" width="11.7109375" customWidth="1"/>
    <col min="3835" max="3835" width="12.28515625" customWidth="1"/>
    <col min="3836" max="3836" width="22" customWidth="1"/>
    <col min="3837" max="3837" width="9.140625" hidden="1" customWidth="1"/>
    <col min="3838" max="3838" width="15.28515625" customWidth="1"/>
    <col min="3839" max="3839" width="9.140625" hidden="1" customWidth="1"/>
    <col min="3840" max="3840" width="12.28515625" customWidth="1"/>
    <col min="3841" max="3841" width="9.140625" hidden="1" customWidth="1"/>
    <col min="3842" max="3842" width="11.28515625" customWidth="1"/>
    <col min="3843" max="3843" width="9.140625" hidden="1" customWidth="1"/>
    <col min="3844" max="3844" width="11.28515625" customWidth="1"/>
    <col min="3845" max="3846" width="9.140625" hidden="1" customWidth="1"/>
    <col min="3847" max="3851" width="13.28515625" customWidth="1"/>
    <col min="3852" max="3852" width="17.140625" customWidth="1"/>
    <col min="3853" max="3853" width="12.7109375" customWidth="1"/>
    <col min="3854" max="3854" width="26.28515625" customWidth="1"/>
    <col min="4088" max="4088" width="13" customWidth="1"/>
    <col min="4089" max="4089" width="11.28515625" customWidth="1"/>
    <col min="4090" max="4090" width="11.7109375" customWidth="1"/>
    <col min="4091" max="4091" width="12.28515625" customWidth="1"/>
    <col min="4092" max="4092" width="22" customWidth="1"/>
    <col min="4093" max="4093" width="9.140625" hidden="1" customWidth="1"/>
    <col min="4094" max="4094" width="15.28515625" customWidth="1"/>
    <col min="4095" max="4095" width="9.140625" hidden="1" customWidth="1"/>
    <col min="4096" max="4096" width="12.28515625" customWidth="1"/>
    <col min="4097" max="4097" width="9.140625" hidden="1" customWidth="1"/>
    <col min="4098" max="4098" width="11.28515625" customWidth="1"/>
    <col min="4099" max="4099" width="9.140625" hidden="1" customWidth="1"/>
    <col min="4100" max="4100" width="11.28515625" customWidth="1"/>
    <col min="4101" max="4102" width="9.140625" hidden="1" customWidth="1"/>
    <col min="4103" max="4107" width="13.28515625" customWidth="1"/>
    <col min="4108" max="4108" width="17.140625" customWidth="1"/>
    <col min="4109" max="4109" width="12.7109375" customWidth="1"/>
    <col min="4110" max="4110" width="26.28515625" customWidth="1"/>
    <col min="4344" max="4344" width="13" customWidth="1"/>
    <col min="4345" max="4345" width="11.28515625" customWidth="1"/>
    <col min="4346" max="4346" width="11.7109375" customWidth="1"/>
    <col min="4347" max="4347" width="12.28515625" customWidth="1"/>
    <col min="4348" max="4348" width="22" customWidth="1"/>
    <col min="4349" max="4349" width="9.140625" hidden="1" customWidth="1"/>
    <col min="4350" max="4350" width="15.28515625" customWidth="1"/>
    <col min="4351" max="4351" width="9.140625" hidden="1" customWidth="1"/>
    <col min="4352" max="4352" width="12.28515625" customWidth="1"/>
    <col min="4353" max="4353" width="9.140625" hidden="1" customWidth="1"/>
    <col min="4354" max="4354" width="11.28515625" customWidth="1"/>
    <col min="4355" max="4355" width="9.140625" hidden="1" customWidth="1"/>
    <col min="4356" max="4356" width="11.28515625" customWidth="1"/>
    <col min="4357" max="4358" width="9.140625" hidden="1" customWidth="1"/>
    <col min="4359" max="4363" width="13.28515625" customWidth="1"/>
    <col min="4364" max="4364" width="17.140625" customWidth="1"/>
    <col min="4365" max="4365" width="12.7109375" customWidth="1"/>
    <col min="4366" max="4366" width="26.28515625" customWidth="1"/>
    <col min="4600" max="4600" width="13" customWidth="1"/>
    <col min="4601" max="4601" width="11.28515625" customWidth="1"/>
    <col min="4602" max="4602" width="11.7109375" customWidth="1"/>
    <col min="4603" max="4603" width="12.28515625" customWidth="1"/>
    <col min="4604" max="4604" width="22" customWidth="1"/>
    <col min="4605" max="4605" width="9.140625" hidden="1" customWidth="1"/>
    <col min="4606" max="4606" width="15.28515625" customWidth="1"/>
    <col min="4607" max="4607" width="9.140625" hidden="1" customWidth="1"/>
    <col min="4608" max="4608" width="12.28515625" customWidth="1"/>
    <col min="4609" max="4609" width="9.140625" hidden="1" customWidth="1"/>
    <col min="4610" max="4610" width="11.28515625" customWidth="1"/>
    <col min="4611" max="4611" width="9.140625" hidden="1" customWidth="1"/>
    <col min="4612" max="4612" width="11.28515625" customWidth="1"/>
    <col min="4613" max="4614" width="9.140625" hidden="1" customWidth="1"/>
    <col min="4615" max="4619" width="13.28515625" customWidth="1"/>
    <col min="4620" max="4620" width="17.140625" customWidth="1"/>
    <col min="4621" max="4621" width="12.7109375" customWidth="1"/>
    <col min="4622" max="4622" width="26.28515625" customWidth="1"/>
    <col min="4856" max="4856" width="13" customWidth="1"/>
    <col min="4857" max="4857" width="11.28515625" customWidth="1"/>
    <col min="4858" max="4858" width="11.7109375" customWidth="1"/>
    <col min="4859" max="4859" width="12.28515625" customWidth="1"/>
    <col min="4860" max="4860" width="22" customWidth="1"/>
    <col min="4861" max="4861" width="9.140625" hidden="1" customWidth="1"/>
    <col min="4862" max="4862" width="15.28515625" customWidth="1"/>
    <col min="4863" max="4863" width="9.140625" hidden="1" customWidth="1"/>
    <col min="4864" max="4864" width="12.28515625" customWidth="1"/>
    <col min="4865" max="4865" width="9.140625" hidden="1" customWidth="1"/>
    <col min="4866" max="4866" width="11.28515625" customWidth="1"/>
    <col min="4867" max="4867" width="9.140625" hidden="1" customWidth="1"/>
    <col min="4868" max="4868" width="11.28515625" customWidth="1"/>
    <col min="4869" max="4870" width="9.140625" hidden="1" customWidth="1"/>
    <col min="4871" max="4875" width="13.28515625" customWidth="1"/>
    <col min="4876" max="4876" width="17.140625" customWidth="1"/>
    <col min="4877" max="4877" width="12.7109375" customWidth="1"/>
    <col min="4878" max="4878" width="26.28515625" customWidth="1"/>
    <col min="5112" max="5112" width="13" customWidth="1"/>
    <col min="5113" max="5113" width="11.28515625" customWidth="1"/>
    <col min="5114" max="5114" width="11.7109375" customWidth="1"/>
    <col min="5115" max="5115" width="12.28515625" customWidth="1"/>
    <col min="5116" max="5116" width="22" customWidth="1"/>
    <col min="5117" max="5117" width="9.140625" hidden="1" customWidth="1"/>
    <col min="5118" max="5118" width="15.28515625" customWidth="1"/>
    <col min="5119" max="5119" width="9.140625" hidden="1" customWidth="1"/>
    <col min="5120" max="5120" width="12.28515625" customWidth="1"/>
    <col min="5121" max="5121" width="9.140625" hidden="1" customWidth="1"/>
    <col min="5122" max="5122" width="11.28515625" customWidth="1"/>
    <col min="5123" max="5123" width="9.140625" hidden="1" customWidth="1"/>
    <col min="5124" max="5124" width="11.28515625" customWidth="1"/>
    <col min="5125" max="5126" width="9.140625" hidden="1" customWidth="1"/>
    <col min="5127" max="5131" width="13.28515625" customWidth="1"/>
    <col min="5132" max="5132" width="17.140625" customWidth="1"/>
    <col min="5133" max="5133" width="12.7109375" customWidth="1"/>
    <col min="5134" max="5134" width="26.28515625" customWidth="1"/>
    <col min="5368" max="5368" width="13" customWidth="1"/>
    <col min="5369" max="5369" width="11.28515625" customWidth="1"/>
    <col min="5370" max="5370" width="11.7109375" customWidth="1"/>
    <col min="5371" max="5371" width="12.28515625" customWidth="1"/>
    <col min="5372" max="5372" width="22" customWidth="1"/>
    <col min="5373" max="5373" width="9.140625" hidden="1" customWidth="1"/>
    <col min="5374" max="5374" width="15.28515625" customWidth="1"/>
    <col min="5375" max="5375" width="9.140625" hidden="1" customWidth="1"/>
    <col min="5376" max="5376" width="12.28515625" customWidth="1"/>
    <col min="5377" max="5377" width="9.140625" hidden="1" customWidth="1"/>
    <col min="5378" max="5378" width="11.28515625" customWidth="1"/>
    <col min="5379" max="5379" width="9.140625" hidden="1" customWidth="1"/>
    <col min="5380" max="5380" width="11.28515625" customWidth="1"/>
    <col min="5381" max="5382" width="9.140625" hidden="1" customWidth="1"/>
    <col min="5383" max="5387" width="13.28515625" customWidth="1"/>
    <col min="5388" max="5388" width="17.140625" customWidth="1"/>
    <col min="5389" max="5389" width="12.7109375" customWidth="1"/>
    <col min="5390" max="5390" width="26.28515625" customWidth="1"/>
    <col min="5624" max="5624" width="13" customWidth="1"/>
    <col min="5625" max="5625" width="11.28515625" customWidth="1"/>
    <col min="5626" max="5626" width="11.7109375" customWidth="1"/>
    <col min="5627" max="5627" width="12.28515625" customWidth="1"/>
    <col min="5628" max="5628" width="22" customWidth="1"/>
    <col min="5629" max="5629" width="9.140625" hidden="1" customWidth="1"/>
    <col min="5630" max="5630" width="15.28515625" customWidth="1"/>
    <col min="5631" max="5631" width="9.140625" hidden="1" customWidth="1"/>
    <col min="5632" max="5632" width="12.28515625" customWidth="1"/>
    <col min="5633" max="5633" width="9.140625" hidden="1" customWidth="1"/>
    <col min="5634" max="5634" width="11.28515625" customWidth="1"/>
    <col min="5635" max="5635" width="9.140625" hidden="1" customWidth="1"/>
    <col min="5636" max="5636" width="11.28515625" customWidth="1"/>
    <col min="5637" max="5638" width="9.140625" hidden="1" customWidth="1"/>
    <col min="5639" max="5643" width="13.28515625" customWidth="1"/>
    <col min="5644" max="5644" width="17.140625" customWidth="1"/>
    <col min="5645" max="5645" width="12.7109375" customWidth="1"/>
    <col min="5646" max="5646" width="26.28515625" customWidth="1"/>
    <col min="5880" max="5880" width="13" customWidth="1"/>
    <col min="5881" max="5881" width="11.28515625" customWidth="1"/>
    <col min="5882" max="5882" width="11.7109375" customWidth="1"/>
    <col min="5883" max="5883" width="12.28515625" customWidth="1"/>
    <col min="5884" max="5884" width="22" customWidth="1"/>
    <col min="5885" max="5885" width="9.140625" hidden="1" customWidth="1"/>
    <col min="5886" max="5886" width="15.28515625" customWidth="1"/>
    <col min="5887" max="5887" width="9.140625" hidden="1" customWidth="1"/>
    <col min="5888" max="5888" width="12.28515625" customWidth="1"/>
    <col min="5889" max="5889" width="9.140625" hidden="1" customWidth="1"/>
    <col min="5890" max="5890" width="11.28515625" customWidth="1"/>
    <col min="5891" max="5891" width="9.140625" hidden="1" customWidth="1"/>
    <col min="5892" max="5892" width="11.28515625" customWidth="1"/>
    <col min="5893" max="5894" width="9.140625" hidden="1" customWidth="1"/>
    <col min="5895" max="5899" width="13.28515625" customWidth="1"/>
    <col min="5900" max="5900" width="17.140625" customWidth="1"/>
    <col min="5901" max="5901" width="12.7109375" customWidth="1"/>
    <col min="5902" max="5902" width="26.28515625" customWidth="1"/>
    <col min="6136" max="6136" width="13" customWidth="1"/>
    <col min="6137" max="6137" width="11.28515625" customWidth="1"/>
    <col min="6138" max="6138" width="11.7109375" customWidth="1"/>
    <col min="6139" max="6139" width="12.28515625" customWidth="1"/>
    <col min="6140" max="6140" width="22" customWidth="1"/>
    <col min="6141" max="6141" width="9.140625" hidden="1" customWidth="1"/>
    <col min="6142" max="6142" width="15.28515625" customWidth="1"/>
    <col min="6143" max="6143" width="9.140625" hidden="1" customWidth="1"/>
    <col min="6144" max="6144" width="12.28515625" customWidth="1"/>
    <col min="6145" max="6145" width="9.140625" hidden="1" customWidth="1"/>
    <col min="6146" max="6146" width="11.28515625" customWidth="1"/>
    <col min="6147" max="6147" width="9.140625" hidden="1" customWidth="1"/>
    <col min="6148" max="6148" width="11.28515625" customWidth="1"/>
    <col min="6149" max="6150" width="9.140625" hidden="1" customWidth="1"/>
    <col min="6151" max="6155" width="13.28515625" customWidth="1"/>
    <col min="6156" max="6156" width="17.140625" customWidth="1"/>
    <col min="6157" max="6157" width="12.7109375" customWidth="1"/>
    <col min="6158" max="6158" width="26.28515625" customWidth="1"/>
    <col min="6392" max="6392" width="13" customWidth="1"/>
    <col min="6393" max="6393" width="11.28515625" customWidth="1"/>
    <col min="6394" max="6394" width="11.7109375" customWidth="1"/>
    <col min="6395" max="6395" width="12.28515625" customWidth="1"/>
    <col min="6396" max="6396" width="22" customWidth="1"/>
    <col min="6397" max="6397" width="9.140625" hidden="1" customWidth="1"/>
    <col min="6398" max="6398" width="15.28515625" customWidth="1"/>
    <col min="6399" max="6399" width="9.140625" hidden="1" customWidth="1"/>
    <col min="6400" max="6400" width="12.28515625" customWidth="1"/>
    <col min="6401" max="6401" width="9.140625" hidden="1" customWidth="1"/>
    <col min="6402" max="6402" width="11.28515625" customWidth="1"/>
    <col min="6403" max="6403" width="9.140625" hidden="1" customWidth="1"/>
    <col min="6404" max="6404" width="11.28515625" customWidth="1"/>
    <col min="6405" max="6406" width="9.140625" hidden="1" customWidth="1"/>
    <col min="6407" max="6411" width="13.28515625" customWidth="1"/>
    <col min="6412" max="6412" width="17.140625" customWidth="1"/>
    <col min="6413" max="6413" width="12.7109375" customWidth="1"/>
    <col min="6414" max="6414" width="26.28515625" customWidth="1"/>
    <col min="6648" max="6648" width="13" customWidth="1"/>
    <col min="6649" max="6649" width="11.28515625" customWidth="1"/>
    <col min="6650" max="6650" width="11.7109375" customWidth="1"/>
    <col min="6651" max="6651" width="12.28515625" customWidth="1"/>
    <col min="6652" max="6652" width="22" customWidth="1"/>
    <col min="6653" max="6653" width="9.140625" hidden="1" customWidth="1"/>
    <col min="6654" max="6654" width="15.28515625" customWidth="1"/>
    <col min="6655" max="6655" width="9.140625" hidden="1" customWidth="1"/>
    <col min="6656" max="6656" width="12.28515625" customWidth="1"/>
    <col min="6657" max="6657" width="9.140625" hidden="1" customWidth="1"/>
    <col min="6658" max="6658" width="11.28515625" customWidth="1"/>
    <col min="6659" max="6659" width="9.140625" hidden="1" customWidth="1"/>
    <col min="6660" max="6660" width="11.28515625" customWidth="1"/>
    <col min="6661" max="6662" width="9.140625" hidden="1" customWidth="1"/>
    <col min="6663" max="6667" width="13.28515625" customWidth="1"/>
    <col min="6668" max="6668" width="17.140625" customWidth="1"/>
    <col min="6669" max="6669" width="12.7109375" customWidth="1"/>
    <col min="6670" max="6670" width="26.28515625" customWidth="1"/>
    <col min="6904" max="6904" width="13" customWidth="1"/>
    <col min="6905" max="6905" width="11.28515625" customWidth="1"/>
    <col min="6906" max="6906" width="11.7109375" customWidth="1"/>
    <col min="6907" max="6907" width="12.28515625" customWidth="1"/>
    <col min="6908" max="6908" width="22" customWidth="1"/>
    <col min="6909" max="6909" width="9.140625" hidden="1" customWidth="1"/>
    <col min="6910" max="6910" width="15.28515625" customWidth="1"/>
    <col min="6911" max="6911" width="9.140625" hidden="1" customWidth="1"/>
    <col min="6912" max="6912" width="12.28515625" customWidth="1"/>
    <col min="6913" max="6913" width="9.140625" hidden="1" customWidth="1"/>
    <col min="6914" max="6914" width="11.28515625" customWidth="1"/>
    <col min="6915" max="6915" width="9.140625" hidden="1" customWidth="1"/>
    <col min="6916" max="6916" width="11.28515625" customWidth="1"/>
    <col min="6917" max="6918" width="9.140625" hidden="1" customWidth="1"/>
    <col min="6919" max="6923" width="13.28515625" customWidth="1"/>
    <col min="6924" max="6924" width="17.140625" customWidth="1"/>
    <col min="6925" max="6925" width="12.7109375" customWidth="1"/>
    <col min="6926" max="6926" width="26.28515625" customWidth="1"/>
    <col min="7160" max="7160" width="13" customWidth="1"/>
    <col min="7161" max="7161" width="11.28515625" customWidth="1"/>
    <col min="7162" max="7162" width="11.7109375" customWidth="1"/>
    <col min="7163" max="7163" width="12.28515625" customWidth="1"/>
    <col min="7164" max="7164" width="22" customWidth="1"/>
    <col min="7165" max="7165" width="9.140625" hidden="1" customWidth="1"/>
    <col min="7166" max="7166" width="15.28515625" customWidth="1"/>
    <col min="7167" max="7167" width="9.140625" hidden="1" customWidth="1"/>
    <col min="7168" max="7168" width="12.28515625" customWidth="1"/>
    <col min="7169" max="7169" width="9.140625" hidden="1" customWidth="1"/>
    <col min="7170" max="7170" width="11.28515625" customWidth="1"/>
    <col min="7171" max="7171" width="9.140625" hidden="1" customWidth="1"/>
    <col min="7172" max="7172" width="11.28515625" customWidth="1"/>
    <col min="7173" max="7174" width="9.140625" hidden="1" customWidth="1"/>
    <col min="7175" max="7179" width="13.28515625" customWidth="1"/>
    <col min="7180" max="7180" width="17.140625" customWidth="1"/>
    <col min="7181" max="7181" width="12.7109375" customWidth="1"/>
    <col min="7182" max="7182" width="26.28515625" customWidth="1"/>
    <col min="7416" max="7416" width="13" customWidth="1"/>
    <col min="7417" max="7417" width="11.28515625" customWidth="1"/>
    <col min="7418" max="7418" width="11.7109375" customWidth="1"/>
    <col min="7419" max="7419" width="12.28515625" customWidth="1"/>
    <col min="7420" max="7420" width="22" customWidth="1"/>
    <col min="7421" max="7421" width="9.140625" hidden="1" customWidth="1"/>
    <col min="7422" max="7422" width="15.28515625" customWidth="1"/>
    <col min="7423" max="7423" width="9.140625" hidden="1" customWidth="1"/>
    <col min="7424" max="7424" width="12.28515625" customWidth="1"/>
    <col min="7425" max="7425" width="9.140625" hidden="1" customWidth="1"/>
    <col min="7426" max="7426" width="11.28515625" customWidth="1"/>
    <col min="7427" max="7427" width="9.140625" hidden="1" customWidth="1"/>
    <col min="7428" max="7428" width="11.28515625" customWidth="1"/>
    <col min="7429" max="7430" width="9.140625" hidden="1" customWidth="1"/>
    <col min="7431" max="7435" width="13.28515625" customWidth="1"/>
    <col min="7436" max="7436" width="17.140625" customWidth="1"/>
    <col min="7437" max="7437" width="12.7109375" customWidth="1"/>
    <col min="7438" max="7438" width="26.28515625" customWidth="1"/>
    <col min="7672" max="7672" width="13" customWidth="1"/>
    <col min="7673" max="7673" width="11.28515625" customWidth="1"/>
    <col min="7674" max="7674" width="11.7109375" customWidth="1"/>
    <col min="7675" max="7675" width="12.28515625" customWidth="1"/>
    <col min="7676" max="7676" width="22" customWidth="1"/>
    <col min="7677" max="7677" width="9.140625" hidden="1" customWidth="1"/>
    <col min="7678" max="7678" width="15.28515625" customWidth="1"/>
    <col min="7679" max="7679" width="9.140625" hidden="1" customWidth="1"/>
    <col min="7680" max="7680" width="12.28515625" customWidth="1"/>
    <col min="7681" max="7681" width="9.140625" hidden="1" customWidth="1"/>
    <col min="7682" max="7682" width="11.28515625" customWidth="1"/>
    <col min="7683" max="7683" width="9.140625" hidden="1" customWidth="1"/>
    <col min="7684" max="7684" width="11.28515625" customWidth="1"/>
    <col min="7685" max="7686" width="9.140625" hidden="1" customWidth="1"/>
    <col min="7687" max="7691" width="13.28515625" customWidth="1"/>
    <col min="7692" max="7692" width="17.140625" customWidth="1"/>
    <col min="7693" max="7693" width="12.7109375" customWidth="1"/>
    <col min="7694" max="7694" width="26.28515625" customWidth="1"/>
    <col min="7928" max="7928" width="13" customWidth="1"/>
    <col min="7929" max="7929" width="11.28515625" customWidth="1"/>
    <col min="7930" max="7930" width="11.7109375" customWidth="1"/>
    <col min="7931" max="7931" width="12.28515625" customWidth="1"/>
    <col min="7932" max="7932" width="22" customWidth="1"/>
    <col min="7933" max="7933" width="9.140625" hidden="1" customWidth="1"/>
    <col min="7934" max="7934" width="15.28515625" customWidth="1"/>
    <col min="7935" max="7935" width="9.140625" hidden="1" customWidth="1"/>
    <col min="7936" max="7936" width="12.28515625" customWidth="1"/>
    <col min="7937" max="7937" width="9.140625" hidden="1" customWidth="1"/>
    <col min="7938" max="7938" width="11.28515625" customWidth="1"/>
    <col min="7939" max="7939" width="9.140625" hidden="1" customWidth="1"/>
    <col min="7940" max="7940" width="11.28515625" customWidth="1"/>
    <col min="7941" max="7942" width="9.140625" hidden="1" customWidth="1"/>
    <col min="7943" max="7947" width="13.28515625" customWidth="1"/>
    <col min="7948" max="7948" width="17.140625" customWidth="1"/>
    <col min="7949" max="7949" width="12.7109375" customWidth="1"/>
    <col min="7950" max="7950" width="26.28515625" customWidth="1"/>
    <col min="8184" max="8184" width="13" customWidth="1"/>
    <col min="8185" max="8185" width="11.28515625" customWidth="1"/>
    <col min="8186" max="8186" width="11.7109375" customWidth="1"/>
    <col min="8187" max="8187" width="12.28515625" customWidth="1"/>
    <col min="8188" max="8188" width="22" customWidth="1"/>
    <col min="8189" max="8189" width="9.140625" hidden="1" customWidth="1"/>
    <col min="8190" max="8190" width="15.28515625" customWidth="1"/>
    <col min="8191" max="8191" width="9.140625" hidden="1" customWidth="1"/>
    <col min="8192" max="8192" width="12.28515625" customWidth="1"/>
    <col min="8193" max="8193" width="9.140625" hidden="1" customWidth="1"/>
    <col min="8194" max="8194" width="11.28515625" customWidth="1"/>
    <col min="8195" max="8195" width="9.140625" hidden="1" customWidth="1"/>
    <col min="8196" max="8196" width="11.28515625" customWidth="1"/>
    <col min="8197" max="8198" width="9.140625" hidden="1" customWidth="1"/>
    <col min="8199" max="8203" width="13.28515625" customWidth="1"/>
    <col min="8204" max="8204" width="17.140625" customWidth="1"/>
    <col min="8205" max="8205" width="12.7109375" customWidth="1"/>
    <col min="8206" max="8206" width="26.28515625" customWidth="1"/>
    <col min="8440" max="8440" width="13" customWidth="1"/>
    <col min="8441" max="8441" width="11.28515625" customWidth="1"/>
    <col min="8442" max="8442" width="11.7109375" customWidth="1"/>
    <col min="8443" max="8443" width="12.28515625" customWidth="1"/>
    <col min="8444" max="8444" width="22" customWidth="1"/>
    <col min="8445" max="8445" width="9.140625" hidden="1" customWidth="1"/>
    <col min="8446" max="8446" width="15.28515625" customWidth="1"/>
    <col min="8447" max="8447" width="9.140625" hidden="1" customWidth="1"/>
    <col min="8448" max="8448" width="12.28515625" customWidth="1"/>
    <col min="8449" max="8449" width="9.140625" hidden="1" customWidth="1"/>
    <col min="8450" max="8450" width="11.28515625" customWidth="1"/>
    <col min="8451" max="8451" width="9.140625" hidden="1" customWidth="1"/>
    <col min="8452" max="8452" width="11.28515625" customWidth="1"/>
    <col min="8453" max="8454" width="9.140625" hidden="1" customWidth="1"/>
    <col min="8455" max="8459" width="13.28515625" customWidth="1"/>
    <col min="8460" max="8460" width="17.140625" customWidth="1"/>
    <col min="8461" max="8461" width="12.7109375" customWidth="1"/>
    <col min="8462" max="8462" width="26.28515625" customWidth="1"/>
    <col min="8696" max="8696" width="13" customWidth="1"/>
    <col min="8697" max="8697" width="11.28515625" customWidth="1"/>
    <col min="8698" max="8698" width="11.7109375" customWidth="1"/>
    <col min="8699" max="8699" width="12.28515625" customWidth="1"/>
    <col min="8700" max="8700" width="22" customWidth="1"/>
    <col min="8701" max="8701" width="9.140625" hidden="1" customWidth="1"/>
    <col min="8702" max="8702" width="15.28515625" customWidth="1"/>
    <col min="8703" max="8703" width="9.140625" hidden="1" customWidth="1"/>
    <col min="8704" max="8704" width="12.28515625" customWidth="1"/>
    <col min="8705" max="8705" width="9.140625" hidden="1" customWidth="1"/>
    <col min="8706" max="8706" width="11.28515625" customWidth="1"/>
    <col min="8707" max="8707" width="9.140625" hidden="1" customWidth="1"/>
    <col min="8708" max="8708" width="11.28515625" customWidth="1"/>
    <col min="8709" max="8710" width="9.140625" hidden="1" customWidth="1"/>
    <col min="8711" max="8715" width="13.28515625" customWidth="1"/>
    <col min="8716" max="8716" width="17.140625" customWidth="1"/>
    <col min="8717" max="8717" width="12.7109375" customWidth="1"/>
    <col min="8718" max="8718" width="26.28515625" customWidth="1"/>
    <col min="8952" max="8952" width="13" customWidth="1"/>
    <col min="8953" max="8953" width="11.28515625" customWidth="1"/>
    <col min="8954" max="8954" width="11.7109375" customWidth="1"/>
    <col min="8955" max="8955" width="12.28515625" customWidth="1"/>
    <col min="8956" max="8956" width="22" customWidth="1"/>
    <col min="8957" max="8957" width="9.140625" hidden="1" customWidth="1"/>
    <col min="8958" max="8958" width="15.28515625" customWidth="1"/>
    <col min="8959" max="8959" width="9.140625" hidden="1" customWidth="1"/>
    <col min="8960" max="8960" width="12.28515625" customWidth="1"/>
    <col min="8961" max="8961" width="9.140625" hidden="1" customWidth="1"/>
    <col min="8962" max="8962" width="11.28515625" customWidth="1"/>
    <col min="8963" max="8963" width="9.140625" hidden="1" customWidth="1"/>
    <col min="8964" max="8964" width="11.28515625" customWidth="1"/>
    <col min="8965" max="8966" width="9.140625" hidden="1" customWidth="1"/>
    <col min="8967" max="8971" width="13.28515625" customWidth="1"/>
    <col min="8972" max="8972" width="17.140625" customWidth="1"/>
    <col min="8973" max="8973" width="12.7109375" customWidth="1"/>
    <col min="8974" max="8974" width="26.28515625" customWidth="1"/>
    <col min="9208" max="9208" width="13" customWidth="1"/>
    <col min="9209" max="9209" width="11.28515625" customWidth="1"/>
    <col min="9210" max="9210" width="11.7109375" customWidth="1"/>
    <col min="9211" max="9211" width="12.28515625" customWidth="1"/>
    <col min="9212" max="9212" width="22" customWidth="1"/>
    <col min="9213" max="9213" width="9.140625" hidden="1" customWidth="1"/>
    <col min="9214" max="9214" width="15.28515625" customWidth="1"/>
    <col min="9215" max="9215" width="9.140625" hidden="1" customWidth="1"/>
    <col min="9216" max="9216" width="12.28515625" customWidth="1"/>
    <col min="9217" max="9217" width="9.140625" hidden="1" customWidth="1"/>
    <col min="9218" max="9218" width="11.28515625" customWidth="1"/>
    <col min="9219" max="9219" width="9.140625" hidden="1" customWidth="1"/>
    <col min="9220" max="9220" width="11.28515625" customWidth="1"/>
    <col min="9221" max="9222" width="9.140625" hidden="1" customWidth="1"/>
    <col min="9223" max="9227" width="13.28515625" customWidth="1"/>
    <col min="9228" max="9228" width="17.140625" customWidth="1"/>
    <col min="9229" max="9229" width="12.7109375" customWidth="1"/>
    <col min="9230" max="9230" width="26.28515625" customWidth="1"/>
    <col min="9464" max="9464" width="13" customWidth="1"/>
    <col min="9465" max="9465" width="11.28515625" customWidth="1"/>
    <col min="9466" max="9466" width="11.7109375" customWidth="1"/>
    <col min="9467" max="9467" width="12.28515625" customWidth="1"/>
    <col min="9468" max="9468" width="22" customWidth="1"/>
    <col min="9469" max="9469" width="9.140625" hidden="1" customWidth="1"/>
    <col min="9470" max="9470" width="15.28515625" customWidth="1"/>
    <col min="9471" max="9471" width="9.140625" hidden="1" customWidth="1"/>
    <col min="9472" max="9472" width="12.28515625" customWidth="1"/>
    <col min="9473" max="9473" width="9.140625" hidden="1" customWidth="1"/>
    <col min="9474" max="9474" width="11.28515625" customWidth="1"/>
    <col min="9475" max="9475" width="9.140625" hidden="1" customWidth="1"/>
    <col min="9476" max="9476" width="11.28515625" customWidth="1"/>
    <col min="9477" max="9478" width="9.140625" hidden="1" customWidth="1"/>
    <col min="9479" max="9483" width="13.28515625" customWidth="1"/>
    <col min="9484" max="9484" width="17.140625" customWidth="1"/>
    <col min="9485" max="9485" width="12.7109375" customWidth="1"/>
    <col min="9486" max="9486" width="26.28515625" customWidth="1"/>
    <col min="9720" max="9720" width="13" customWidth="1"/>
    <col min="9721" max="9721" width="11.28515625" customWidth="1"/>
    <col min="9722" max="9722" width="11.7109375" customWidth="1"/>
    <col min="9723" max="9723" width="12.28515625" customWidth="1"/>
    <col min="9724" max="9724" width="22" customWidth="1"/>
    <col min="9725" max="9725" width="9.140625" hidden="1" customWidth="1"/>
    <col min="9726" max="9726" width="15.28515625" customWidth="1"/>
    <col min="9727" max="9727" width="9.140625" hidden="1" customWidth="1"/>
    <col min="9728" max="9728" width="12.28515625" customWidth="1"/>
    <col min="9729" max="9729" width="9.140625" hidden="1" customWidth="1"/>
    <col min="9730" max="9730" width="11.28515625" customWidth="1"/>
    <col min="9731" max="9731" width="9.140625" hidden="1" customWidth="1"/>
    <col min="9732" max="9732" width="11.28515625" customWidth="1"/>
    <col min="9733" max="9734" width="9.140625" hidden="1" customWidth="1"/>
    <col min="9735" max="9739" width="13.28515625" customWidth="1"/>
    <col min="9740" max="9740" width="17.140625" customWidth="1"/>
    <col min="9741" max="9741" width="12.7109375" customWidth="1"/>
    <col min="9742" max="9742" width="26.28515625" customWidth="1"/>
    <col min="9976" max="9976" width="13" customWidth="1"/>
    <col min="9977" max="9977" width="11.28515625" customWidth="1"/>
    <col min="9978" max="9978" width="11.7109375" customWidth="1"/>
    <col min="9979" max="9979" width="12.28515625" customWidth="1"/>
    <col min="9980" max="9980" width="22" customWidth="1"/>
    <col min="9981" max="9981" width="9.140625" hidden="1" customWidth="1"/>
    <col min="9982" max="9982" width="15.28515625" customWidth="1"/>
    <col min="9983" max="9983" width="9.140625" hidden="1" customWidth="1"/>
    <col min="9984" max="9984" width="12.28515625" customWidth="1"/>
    <col min="9985" max="9985" width="9.140625" hidden="1" customWidth="1"/>
    <col min="9986" max="9986" width="11.28515625" customWidth="1"/>
    <col min="9987" max="9987" width="9.140625" hidden="1" customWidth="1"/>
    <col min="9988" max="9988" width="11.28515625" customWidth="1"/>
    <col min="9989" max="9990" width="9.140625" hidden="1" customWidth="1"/>
    <col min="9991" max="9995" width="13.28515625" customWidth="1"/>
    <col min="9996" max="9996" width="17.140625" customWidth="1"/>
    <col min="9997" max="9997" width="12.7109375" customWidth="1"/>
    <col min="9998" max="9998" width="26.28515625" customWidth="1"/>
    <col min="10232" max="10232" width="13" customWidth="1"/>
    <col min="10233" max="10233" width="11.28515625" customWidth="1"/>
    <col min="10234" max="10234" width="11.7109375" customWidth="1"/>
    <col min="10235" max="10235" width="12.28515625" customWidth="1"/>
    <col min="10236" max="10236" width="22" customWidth="1"/>
    <col min="10237" max="10237" width="9.140625" hidden="1" customWidth="1"/>
    <col min="10238" max="10238" width="15.28515625" customWidth="1"/>
    <col min="10239" max="10239" width="9.140625" hidden="1" customWidth="1"/>
    <col min="10240" max="10240" width="12.28515625" customWidth="1"/>
    <col min="10241" max="10241" width="9.140625" hidden="1" customWidth="1"/>
    <col min="10242" max="10242" width="11.28515625" customWidth="1"/>
    <col min="10243" max="10243" width="9.140625" hidden="1" customWidth="1"/>
    <col min="10244" max="10244" width="11.28515625" customWidth="1"/>
    <col min="10245" max="10246" width="9.140625" hidden="1" customWidth="1"/>
    <col min="10247" max="10251" width="13.28515625" customWidth="1"/>
    <col min="10252" max="10252" width="17.140625" customWidth="1"/>
    <col min="10253" max="10253" width="12.7109375" customWidth="1"/>
    <col min="10254" max="10254" width="26.28515625" customWidth="1"/>
    <col min="10488" max="10488" width="13" customWidth="1"/>
    <col min="10489" max="10489" width="11.28515625" customWidth="1"/>
    <col min="10490" max="10490" width="11.7109375" customWidth="1"/>
    <col min="10491" max="10491" width="12.28515625" customWidth="1"/>
    <col min="10492" max="10492" width="22" customWidth="1"/>
    <col min="10493" max="10493" width="9.140625" hidden="1" customWidth="1"/>
    <col min="10494" max="10494" width="15.28515625" customWidth="1"/>
    <col min="10495" max="10495" width="9.140625" hidden="1" customWidth="1"/>
    <col min="10496" max="10496" width="12.28515625" customWidth="1"/>
    <col min="10497" max="10497" width="9.140625" hidden="1" customWidth="1"/>
    <col min="10498" max="10498" width="11.28515625" customWidth="1"/>
    <col min="10499" max="10499" width="9.140625" hidden="1" customWidth="1"/>
    <col min="10500" max="10500" width="11.28515625" customWidth="1"/>
    <col min="10501" max="10502" width="9.140625" hidden="1" customWidth="1"/>
    <col min="10503" max="10507" width="13.28515625" customWidth="1"/>
    <col min="10508" max="10508" width="17.140625" customWidth="1"/>
    <col min="10509" max="10509" width="12.7109375" customWidth="1"/>
    <col min="10510" max="10510" width="26.28515625" customWidth="1"/>
    <col min="10744" max="10744" width="13" customWidth="1"/>
    <col min="10745" max="10745" width="11.28515625" customWidth="1"/>
    <col min="10746" max="10746" width="11.7109375" customWidth="1"/>
    <col min="10747" max="10747" width="12.28515625" customWidth="1"/>
    <col min="10748" max="10748" width="22" customWidth="1"/>
    <col min="10749" max="10749" width="9.140625" hidden="1" customWidth="1"/>
    <col min="10750" max="10750" width="15.28515625" customWidth="1"/>
    <col min="10751" max="10751" width="9.140625" hidden="1" customWidth="1"/>
    <col min="10752" max="10752" width="12.28515625" customWidth="1"/>
    <col min="10753" max="10753" width="9.140625" hidden="1" customWidth="1"/>
    <col min="10754" max="10754" width="11.28515625" customWidth="1"/>
    <col min="10755" max="10755" width="9.140625" hidden="1" customWidth="1"/>
    <col min="10756" max="10756" width="11.28515625" customWidth="1"/>
    <col min="10757" max="10758" width="9.140625" hidden="1" customWidth="1"/>
    <col min="10759" max="10763" width="13.28515625" customWidth="1"/>
    <col min="10764" max="10764" width="17.140625" customWidth="1"/>
    <col min="10765" max="10765" width="12.7109375" customWidth="1"/>
    <col min="10766" max="10766" width="26.28515625" customWidth="1"/>
    <col min="11000" max="11000" width="13" customWidth="1"/>
    <col min="11001" max="11001" width="11.28515625" customWidth="1"/>
    <col min="11002" max="11002" width="11.7109375" customWidth="1"/>
    <col min="11003" max="11003" width="12.28515625" customWidth="1"/>
    <col min="11004" max="11004" width="22" customWidth="1"/>
    <col min="11005" max="11005" width="9.140625" hidden="1" customWidth="1"/>
    <col min="11006" max="11006" width="15.28515625" customWidth="1"/>
    <col min="11007" max="11007" width="9.140625" hidden="1" customWidth="1"/>
    <col min="11008" max="11008" width="12.28515625" customWidth="1"/>
    <col min="11009" max="11009" width="9.140625" hidden="1" customWidth="1"/>
    <col min="11010" max="11010" width="11.28515625" customWidth="1"/>
    <col min="11011" max="11011" width="9.140625" hidden="1" customWidth="1"/>
    <col min="11012" max="11012" width="11.28515625" customWidth="1"/>
    <col min="11013" max="11014" width="9.140625" hidden="1" customWidth="1"/>
    <col min="11015" max="11019" width="13.28515625" customWidth="1"/>
    <col min="11020" max="11020" width="17.140625" customWidth="1"/>
    <col min="11021" max="11021" width="12.7109375" customWidth="1"/>
    <col min="11022" max="11022" width="26.28515625" customWidth="1"/>
    <col min="11256" max="11256" width="13" customWidth="1"/>
    <col min="11257" max="11257" width="11.28515625" customWidth="1"/>
    <col min="11258" max="11258" width="11.7109375" customWidth="1"/>
    <col min="11259" max="11259" width="12.28515625" customWidth="1"/>
    <col min="11260" max="11260" width="22" customWidth="1"/>
    <col min="11261" max="11261" width="9.140625" hidden="1" customWidth="1"/>
    <col min="11262" max="11262" width="15.28515625" customWidth="1"/>
    <col min="11263" max="11263" width="9.140625" hidden="1" customWidth="1"/>
    <col min="11264" max="11264" width="12.28515625" customWidth="1"/>
    <col min="11265" max="11265" width="9.140625" hidden="1" customWidth="1"/>
    <col min="11266" max="11266" width="11.28515625" customWidth="1"/>
    <col min="11267" max="11267" width="9.140625" hidden="1" customWidth="1"/>
    <col min="11268" max="11268" width="11.28515625" customWidth="1"/>
    <col min="11269" max="11270" width="9.140625" hidden="1" customWidth="1"/>
    <col min="11271" max="11275" width="13.28515625" customWidth="1"/>
    <col min="11276" max="11276" width="17.140625" customWidth="1"/>
    <col min="11277" max="11277" width="12.7109375" customWidth="1"/>
    <col min="11278" max="11278" width="26.28515625" customWidth="1"/>
    <col min="11512" max="11512" width="13" customWidth="1"/>
    <col min="11513" max="11513" width="11.28515625" customWidth="1"/>
    <col min="11514" max="11514" width="11.7109375" customWidth="1"/>
    <col min="11515" max="11515" width="12.28515625" customWidth="1"/>
    <col min="11516" max="11516" width="22" customWidth="1"/>
    <col min="11517" max="11517" width="9.140625" hidden="1" customWidth="1"/>
    <col min="11518" max="11518" width="15.28515625" customWidth="1"/>
    <col min="11519" max="11519" width="9.140625" hidden="1" customWidth="1"/>
    <col min="11520" max="11520" width="12.28515625" customWidth="1"/>
    <col min="11521" max="11521" width="9.140625" hidden="1" customWidth="1"/>
    <col min="11522" max="11522" width="11.28515625" customWidth="1"/>
    <col min="11523" max="11523" width="9.140625" hidden="1" customWidth="1"/>
    <col min="11524" max="11524" width="11.28515625" customWidth="1"/>
    <col min="11525" max="11526" width="9.140625" hidden="1" customWidth="1"/>
    <col min="11527" max="11531" width="13.28515625" customWidth="1"/>
    <col min="11532" max="11532" width="17.140625" customWidth="1"/>
    <col min="11533" max="11533" width="12.7109375" customWidth="1"/>
    <col min="11534" max="11534" width="26.28515625" customWidth="1"/>
    <col min="11768" max="11768" width="13" customWidth="1"/>
    <col min="11769" max="11769" width="11.28515625" customWidth="1"/>
    <col min="11770" max="11770" width="11.7109375" customWidth="1"/>
    <col min="11771" max="11771" width="12.28515625" customWidth="1"/>
    <col min="11772" max="11772" width="22" customWidth="1"/>
    <col min="11773" max="11773" width="9.140625" hidden="1" customWidth="1"/>
    <col min="11774" max="11774" width="15.28515625" customWidth="1"/>
    <col min="11775" max="11775" width="9.140625" hidden="1" customWidth="1"/>
    <col min="11776" max="11776" width="12.28515625" customWidth="1"/>
    <col min="11777" max="11777" width="9.140625" hidden="1" customWidth="1"/>
    <col min="11778" max="11778" width="11.28515625" customWidth="1"/>
    <col min="11779" max="11779" width="9.140625" hidden="1" customWidth="1"/>
    <col min="11780" max="11780" width="11.28515625" customWidth="1"/>
    <col min="11781" max="11782" width="9.140625" hidden="1" customWidth="1"/>
    <col min="11783" max="11787" width="13.28515625" customWidth="1"/>
    <col min="11788" max="11788" width="17.140625" customWidth="1"/>
    <col min="11789" max="11789" width="12.7109375" customWidth="1"/>
    <col min="11790" max="11790" width="26.28515625" customWidth="1"/>
    <col min="12024" max="12024" width="13" customWidth="1"/>
    <col min="12025" max="12025" width="11.28515625" customWidth="1"/>
    <col min="12026" max="12026" width="11.7109375" customWidth="1"/>
    <col min="12027" max="12027" width="12.28515625" customWidth="1"/>
    <col min="12028" max="12028" width="22" customWidth="1"/>
    <col min="12029" max="12029" width="9.140625" hidden="1" customWidth="1"/>
    <col min="12030" max="12030" width="15.28515625" customWidth="1"/>
    <col min="12031" max="12031" width="9.140625" hidden="1" customWidth="1"/>
    <col min="12032" max="12032" width="12.28515625" customWidth="1"/>
    <col min="12033" max="12033" width="9.140625" hidden="1" customWidth="1"/>
    <col min="12034" max="12034" width="11.28515625" customWidth="1"/>
    <col min="12035" max="12035" width="9.140625" hidden="1" customWidth="1"/>
    <col min="12036" max="12036" width="11.28515625" customWidth="1"/>
    <col min="12037" max="12038" width="9.140625" hidden="1" customWidth="1"/>
    <col min="12039" max="12043" width="13.28515625" customWidth="1"/>
    <col min="12044" max="12044" width="17.140625" customWidth="1"/>
    <col min="12045" max="12045" width="12.7109375" customWidth="1"/>
    <col min="12046" max="12046" width="26.28515625" customWidth="1"/>
    <col min="12280" max="12280" width="13" customWidth="1"/>
    <col min="12281" max="12281" width="11.28515625" customWidth="1"/>
    <col min="12282" max="12282" width="11.7109375" customWidth="1"/>
    <col min="12283" max="12283" width="12.28515625" customWidth="1"/>
    <col min="12284" max="12284" width="22" customWidth="1"/>
    <col min="12285" max="12285" width="9.140625" hidden="1" customWidth="1"/>
    <col min="12286" max="12286" width="15.28515625" customWidth="1"/>
    <col min="12287" max="12287" width="9.140625" hidden="1" customWidth="1"/>
    <col min="12288" max="12288" width="12.28515625" customWidth="1"/>
    <col min="12289" max="12289" width="9.140625" hidden="1" customWidth="1"/>
    <col min="12290" max="12290" width="11.28515625" customWidth="1"/>
    <col min="12291" max="12291" width="9.140625" hidden="1" customWidth="1"/>
    <col min="12292" max="12292" width="11.28515625" customWidth="1"/>
    <col min="12293" max="12294" width="9.140625" hidden="1" customWidth="1"/>
    <col min="12295" max="12299" width="13.28515625" customWidth="1"/>
    <col min="12300" max="12300" width="17.140625" customWidth="1"/>
    <col min="12301" max="12301" width="12.7109375" customWidth="1"/>
    <col min="12302" max="12302" width="26.28515625" customWidth="1"/>
    <col min="12536" max="12536" width="13" customWidth="1"/>
    <col min="12537" max="12537" width="11.28515625" customWidth="1"/>
    <col min="12538" max="12538" width="11.7109375" customWidth="1"/>
    <col min="12539" max="12539" width="12.28515625" customWidth="1"/>
    <col min="12540" max="12540" width="22" customWidth="1"/>
    <col min="12541" max="12541" width="9.140625" hidden="1" customWidth="1"/>
    <col min="12542" max="12542" width="15.28515625" customWidth="1"/>
    <col min="12543" max="12543" width="9.140625" hidden="1" customWidth="1"/>
    <col min="12544" max="12544" width="12.28515625" customWidth="1"/>
    <col min="12545" max="12545" width="9.140625" hidden="1" customWidth="1"/>
    <col min="12546" max="12546" width="11.28515625" customWidth="1"/>
    <col min="12547" max="12547" width="9.140625" hidden="1" customWidth="1"/>
    <col min="12548" max="12548" width="11.28515625" customWidth="1"/>
    <col min="12549" max="12550" width="9.140625" hidden="1" customWidth="1"/>
    <col min="12551" max="12555" width="13.28515625" customWidth="1"/>
    <col min="12556" max="12556" width="17.140625" customWidth="1"/>
    <col min="12557" max="12557" width="12.7109375" customWidth="1"/>
    <col min="12558" max="12558" width="26.28515625" customWidth="1"/>
    <col min="12792" max="12792" width="13" customWidth="1"/>
    <col min="12793" max="12793" width="11.28515625" customWidth="1"/>
    <col min="12794" max="12794" width="11.7109375" customWidth="1"/>
    <col min="12795" max="12795" width="12.28515625" customWidth="1"/>
    <col min="12796" max="12796" width="22" customWidth="1"/>
    <col min="12797" max="12797" width="9.140625" hidden="1" customWidth="1"/>
    <col min="12798" max="12798" width="15.28515625" customWidth="1"/>
    <col min="12799" max="12799" width="9.140625" hidden="1" customWidth="1"/>
    <col min="12800" max="12800" width="12.28515625" customWidth="1"/>
    <col min="12801" max="12801" width="9.140625" hidden="1" customWidth="1"/>
    <col min="12802" max="12802" width="11.28515625" customWidth="1"/>
    <col min="12803" max="12803" width="9.140625" hidden="1" customWidth="1"/>
    <col min="12804" max="12804" width="11.28515625" customWidth="1"/>
    <col min="12805" max="12806" width="9.140625" hidden="1" customWidth="1"/>
    <col min="12807" max="12811" width="13.28515625" customWidth="1"/>
    <col min="12812" max="12812" width="17.140625" customWidth="1"/>
    <col min="12813" max="12813" width="12.7109375" customWidth="1"/>
    <col min="12814" max="12814" width="26.28515625" customWidth="1"/>
    <col min="13048" max="13048" width="13" customWidth="1"/>
    <col min="13049" max="13049" width="11.28515625" customWidth="1"/>
    <col min="13050" max="13050" width="11.7109375" customWidth="1"/>
    <col min="13051" max="13051" width="12.28515625" customWidth="1"/>
    <col min="13052" max="13052" width="22" customWidth="1"/>
    <col min="13053" max="13053" width="9.140625" hidden="1" customWidth="1"/>
    <col min="13054" max="13054" width="15.28515625" customWidth="1"/>
    <col min="13055" max="13055" width="9.140625" hidden="1" customWidth="1"/>
    <col min="13056" max="13056" width="12.28515625" customWidth="1"/>
    <col min="13057" max="13057" width="9.140625" hidden="1" customWidth="1"/>
    <col min="13058" max="13058" width="11.28515625" customWidth="1"/>
    <col min="13059" max="13059" width="9.140625" hidden="1" customWidth="1"/>
    <col min="13060" max="13060" width="11.28515625" customWidth="1"/>
    <col min="13061" max="13062" width="9.140625" hidden="1" customWidth="1"/>
    <col min="13063" max="13067" width="13.28515625" customWidth="1"/>
    <col min="13068" max="13068" width="17.140625" customWidth="1"/>
    <col min="13069" max="13069" width="12.7109375" customWidth="1"/>
    <col min="13070" max="13070" width="26.28515625" customWidth="1"/>
    <col min="13304" max="13304" width="13" customWidth="1"/>
    <col min="13305" max="13305" width="11.28515625" customWidth="1"/>
    <col min="13306" max="13306" width="11.7109375" customWidth="1"/>
    <col min="13307" max="13307" width="12.28515625" customWidth="1"/>
    <col min="13308" max="13308" width="22" customWidth="1"/>
    <col min="13309" max="13309" width="9.140625" hidden="1" customWidth="1"/>
    <col min="13310" max="13310" width="15.28515625" customWidth="1"/>
    <col min="13311" max="13311" width="9.140625" hidden="1" customWidth="1"/>
    <col min="13312" max="13312" width="12.28515625" customWidth="1"/>
    <col min="13313" max="13313" width="9.140625" hidden="1" customWidth="1"/>
    <col min="13314" max="13314" width="11.28515625" customWidth="1"/>
    <col min="13315" max="13315" width="9.140625" hidden="1" customWidth="1"/>
    <col min="13316" max="13316" width="11.28515625" customWidth="1"/>
    <col min="13317" max="13318" width="9.140625" hidden="1" customWidth="1"/>
    <col min="13319" max="13323" width="13.28515625" customWidth="1"/>
    <col min="13324" max="13324" width="17.140625" customWidth="1"/>
    <col min="13325" max="13325" width="12.7109375" customWidth="1"/>
    <col min="13326" max="13326" width="26.28515625" customWidth="1"/>
    <col min="13560" max="13560" width="13" customWidth="1"/>
    <col min="13561" max="13561" width="11.28515625" customWidth="1"/>
    <col min="13562" max="13562" width="11.7109375" customWidth="1"/>
    <col min="13563" max="13563" width="12.28515625" customWidth="1"/>
    <col min="13564" max="13564" width="22" customWidth="1"/>
    <col min="13565" max="13565" width="9.140625" hidden="1" customWidth="1"/>
    <col min="13566" max="13566" width="15.28515625" customWidth="1"/>
    <col min="13567" max="13567" width="9.140625" hidden="1" customWidth="1"/>
    <col min="13568" max="13568" width="12.28515625" customWidth="1"/>
    <col min="13569" max="13569" width="9.140625" hidden="1" customWidth="1"/>
    <col min="13570" max="13570" width="11.28515625" customWidth="1"/>
    <col min="13571" max="13571" width="9.140625" hidden="1" customWidth="1"/>
    <col min="13572" max="13572" width="11.28515625" customWidth="1"/>
    <col min="13573" max="13574" width="9.140625" hidden="1" customWidth="1"/>
    <col min="13575" max="13579" width="13.28515625" customWidth="1"/>
    <col min="13580" max="13580" width="17.140625" customWidth="1"/>
    <col min="13581" max="13581" width="12.7109375" customWidth="1"/>
    <col min="13582" max="13582" width="26.28515625" customWidth="1"/>
    <col min="13816" max="13816" width="13" customWidth="1"/>
    <col min="13817" max="13817" width="11.28515625" customWidth="1"/>
    <col min="13818" max="13818" width="11.7109375" customWidth="1"/>
    <col min="13819" max="13819" width="12.28515625" customWidth="1"/>
    <col min="13820" max="13820" width="22" customWidth="1"/>
    <col min="13821" max="13821" width="9.140625" hidden="1" customWidth="1"/>
    <col min="13822" max="13822" width="15.28515625" customWidth="1"/>
    <col min="13823" max="13823" width="9.140625" hidden="1" customWidth="1"/>
    <col min="13824" max="13824" width="12.28515625" customWidth="1"/>
    <col min="13825" max="13825" width="9.140625" hidden="1" customWidth="1"/>
    <col min="13826" max="13826" width="11.28515625" customWidth="1"/>
    <col min="13827" max="13827" width="9.140625" hidden="1" customWidth="1"/>
    <col min="13828" max="13828" width="11.28515625" customWidth="1"/>
    <col min="13829" max="13830" width="9.140625" hidden="1" customWidth="1"/>
    <col min="13831" max="13835" width="13.28515625" customWidth="1"/>
    <col min="13836" max="13836" width="17.140625" customWidth="1"/>
    <col min="13837" max="13837" width="12.7109375" customWidth="1"/>
    <col min="13838" max="13838" width="26.28515625" customWidth="1"/>
    <col min="14072" max="14072" width="13" customWidth="1"/>
    <col min="14073" max="14073" width="11.28515625" customWidth="1"/>
    <col min="14074" max="14074" width="11.7109375" customWidth="1"/>
    <col min="14075" max="14075" width="12.28515625" customWidth="1"/>
    <col min="14076" max="14076" width="22" customWidth="1"/>
    <col min="14077" max="14077" width="9.140625" hidden="1" customWidth="1"/>
    <col min="14078" max="14078" width="15.28515625" customWidth="1"/>
    <col min="14079" max="14079" width="9.140625" hidden="1" customWidth="1"/>
    <col min="14080" max="14080" width="12.28515625" customWidth="1"/>
    <col min="14081" max="14081" width="9.140625" hidden="1" customWidth="1"/>
    <col min="14082" max="14082" width="11.28515625" customWidth="1"/>
    <col min="14083" max="14083" width="9.140625" hidden="1" customWidth="1"/>
    <col min="14084" max="14084" width="11.28515625" customWidth="1"/>
    <col min="14085" max="14086" width="9.140625" hidden="1" customWidth="1"/>
    <col min="14087" max="14091" width="13.28515625" customWidth="1"/>
    <col min="14092" max="14092" width="17.140625" customWidth="1"/>
    <col min="14093" max="14093" width="12.7109375" customWidth="1"/>
    <col min="14094" max="14094" width="26.28515625" customWidth="1"/>
    <col min="14328" max="14328" width="13" customWidth="1"/>
    <col min="14329" max="14329" width="11.28515625" customWidth="1"/>
    <col min="14330" max="14330" width="11.7109375" customWidth="1"/>
    <col min="14331" max="14331" width="12.28515625" customWidth="1"/>
    <col min="14332" max="14332" width="22" customWidth="1"/>
    <col min="14333" max="14333" width="9.140625" hidden="1" customWidth="1"/>
    <col min="14334" max="14334" width="15.28515625" customWidth="1"/>
    <col min="14335" max="14335" width="9.140625" hidden="1" customWidth="1"/>
    <col min="14336" max="14336" width="12.28515625" customWidth="1"/>
    <col min="14337" max="14337" width="9.140625" hidden="1" customWidth="1"/>
    <col min="14338" max="14338" width="11.28515625" customWidth="1"/>
    <col min="14339" max="14339" width="9.140625" hidden="1" customWidth="1"/>
    <col min="14340" max="14340" width="11.28515625" customWidth="1"/>
    <col min="14341" max="14342" width="9.140625" hidden="1" customWidth="1"/>
    <col min="14343" max="14347" width="13.28515625" customWidth="1"/>
    <col min="14348" max="14348" width="17.140625" customWidth="1"/>
    <col min="14349" max="14349" width="12.7109375" customWidth="1"/>
    <col min="14350" max="14350" width="26.28515625" customWidth="1"/>
    <col min="14584" max="14584" width="13" customWidth="1"/>
    <col min="14585" max="14585" width="11.28515625" customWidth="1"/>
    <col min="14586" max="14586" width="11.7109375" customWidth="1"/>
    <col min="14587" max="14587" width="12.28515625" customWidth="1"/>
    <col min="14588" max="14588" width="22" customWidth="1"/>
    <col min="14589" max="14589" width="9.140625" hidden="1" customWidth="1"/>
    <col min="14590" max="14590" width="15.28515625" customWidth="1"/>
    <col min="14591" max="14591" width="9.140625" hidden="1" customWidth="1"/>
    <col min="14592" max="14592" width="12.28515625" customWidth="1"/>
    <col min="14593" max="14593" width="9.140625" hidden="1" customWidth="1"/>
    <col min="14594" max="14594" width="11.28515625" customWidth="1"/>
    <col min="14595" max="14595" width="9.140625" hidden="1" customWidth="1"/>
    <col min="14596" max="14596" width="11.28515625" customWidth="1"/>
    <col min="14597" max="14598" width="9.140625" hidden="1" customWidth="1"/>
    <col min="14599" max="14603" width="13.28515625" customWidth="1"/>
    <col min="14604" max="14604" width="17.140625" customWidth="1"/>
    <col min="14605" max="14605" width="12.7109375" customWidth="1"/>
    <col min="14606" max="14606" width="26.28515625" customWidth="1"/>
    <col min="14840" max="14840" width="13" customWidth="1"/>
    <col min="14841" max="14841" width="11.28515625" customWidth="1"/>
    <col min="14842" max="14842" width="11.7109375" customWidth="1"/>
    <col min="14843" max="14843" width="12.28515625" customWidth="1"/>
    <col min="14844" max="14844" width="22" customWidth="1"/>
    <col min="14845" max="14845" width="9.140625" hidden="1" customWidth="1"/>
    <col min="14846" max="14846" width="15.28515625" customWidth="1"/>
    <col min="14847" max="14847" width="9.140625" hidden="1" customWidth="1"/>
    <col min="14848" max="14848" width="12.28515625" customWidth="1"/>
    <col min="14849" max="14849" width="9.140625" hidden="1" customWidth="1"/>
    <col min="14850" max="14850" width="11.28515625" customWidth="1"/>
    <col min="14851" max="14851" width="9.140625" hidden="1" customWidth="1"/>
    <col min="14852" max="14852" width="11.28515625" customWidth="1"/>
    <col min="14853" max="14854" width="9.140625" hidden="1" customWidth="1"/>
    <col min="14855" max="14859" width="13.28515625" customWidth="1"/>
    <col min="14860" max="14860" width="17.140625" customWidth="1"/>
    <col min="14861" max="14861" width="12.7109375" customWidth="1"/>
    <col min="14862" max="14862" width="26.28515625" customWidth="1"/>
    <col min="15096" max="15096" width="13" customWidth="1"/>
    <col min="15097" max="15097" width="11.28515625" customWidth="1"/>
    <col min="15098" max="15098" width="11.7109375" customWidth="1"/>
    <col min="15099" max="15099" width="12.28515625" customWidth="1"/>
    <col min="15100" max="15100" width="22" customWidth="1"/>
    <col min="15101" max="15101" width="9.140625" hidden="1" customWidth="1"/>
    <col min="15102" max="15102" width="15.28515625" customWidth="1"/>
    <col min="15103" max="15103" width="9.140625" hidden="1" customWidth="1"/>
    <col min="15104" max="15104" width="12.28515625" customWidth="1"/>
    <col min="15105" max="15105" width="9.140625" hidden="1" customWidth="1"/>
    <col min="15106" max="15106" width="11.28515625" customWidth="1"/>
    <col min="15107" max="15107" width="9.140625" hidden="1" customWidth="1"/>
    <col min="15108" max="15108" width="11.28515625" customWidth="1"/>
    <col min="15109" max="15110" width="9.140625" hidden="1" customWidth="1"/>
    <col min="15111" max="15115" width="13.28515625" customWidth="1"/>
    <col min="15116" max="15116" width="17.140625" customWidth="1"/>
    <col min="15117" max="15117" width="12.7109375" customWidth="1"/>
    <col min="15118" max="15118" width="26.28515625" customWidth="1"/>
    <col min="15352" max="15352" width="13" customWidth="1"/>
    <col min="15353" max="15353" width="11.28515625" customWidth="1"/>
    <col min="15354" max="15354" width="11.7109375" customWidth="1"/>
    <col min="15355" max="15355" width="12.28515625" customWidth="1"/>
    <col min="15356" max="15356" width="22" customWidth="1"/>
    <col min="15357" max="15357" width="9.140625" hidden="1" customWidth="1"/>
    <col min="15358" max="15358" width="15.28515625" customWidth="1"/>
    <col min="15359" max="15359" width="9.140625" hidden="1" customWidth="1"/>
    <col min="15360" max="15360" width="12.28515625" customWidth="1"/>
    <col min="15361" max="15361" width="9.140625" hidden="1" customWidth="1"/>
    <col min="15362" max="15362" width="11.28515625" customWidth="1"/>
    <col min="15363" max="15363" width="9.140625" hidden="1" customWidth="1"/>
    <col min="15364" max="15364" width="11.28515625" customWidth="1"/>
    <col min="15365" max="15366" width="9.140625" hidden="1" customWidth="1"/>
    <col min="15367" max="15371" width="13.28515625" customWidth="1"/>
    <col min="15372" max="15372" width="17.140625" customWidth="1"/>
    <col min="15373" max="15373" width="12.7109375" customWidth="1"/>
    <col min="15374" max="15374" width="26.28515625" customWidth="1"/>
    <col min="15608" max="15608" width="13" customWidth="1"/>
    <col min="15609" max="15609" width="11.28515625" customWidth="1"/>
    <col min="15610" max="15610" width="11.7109375" customWidth="1"/>
    <col min="15611" max="15611" width="12.28515625" customWidth="1"/>
    <col min="15612" max="15612" width="22" customWidth="1"/>
    <col min="15613" max="15613" width="9.140625" hidden="1" customWidth="1"/>
    <col min="15614" max="15614" width="15.28515625" customWidth="1"/>
    <col min="15615" max="15615" width="9.140625" hidden="1" customWidth="1"/>
    <col min="15616" max="15616" width="12.28515625" customWidth="1"/>
    <col min="15617" max="15617" width="9.140625" hidden="1" customWidth="1"/>
    <col min="15618" max="15618" width="11.28515625" customWidth="1"/>
    <col min="15619" max="15619" width="9.140625" hidden="1" customWidth="1"/>
    <col min="15620" max="15620" width="11.28515625" customWidth="1"/>
    <col min="15621" max="15622" width="9.140625" hidden="1" customWidth="1"/>
    <col min="15623" max="15627" width="13.28515625" customWidth="1"/>
    <col min="15628" max="15628" width="17.140625" customWidth="1"/>
    <col min="15629" max="15629" width="12.7109375" customWidth="1"/>
    <col min="15630" max="15630" width="26.28515625" customWidth="1"/>
    <col min="15864" max="15864" width="13" customWidth="1"/>
    <col min="15865" max="15865" width="11.28515625" customWidth="1"/>
    <col min="15866" max="15866" width="11.7109375" customWidth="1"/>
    <col min="15867" max="15867" width="12.28515625" customWidth="1"/>
    <col min="15868" max="15868" width="22" customWidth="1"/>
    <col min="15869" max="15869" width="9.140625" hidden="1" customWidth="1"/>
    <col min="15870" max="15870" width="15.28515625" customWidth="1"/>
    <col min="15871" max="15871" width="9.140625" hidden="1" customWidth="1"/>
    <col min="15872" max="15872" width="12.28515625" customWidth="1"/>
    <col min="15873" max="15873" width="9.140625" hidden="1" customWidth="1"/>
    <col min="15874" max="15874" width="11.28515625" customWidth="1"/>
    <col min="15875" max="15875" width="9.140625" hidden="1" customWidth="1"/>
    <col min="15876" max="15876" width="11.28515625" customWidth="1"/>
    <col min="15877" max="15878" width="9.140625" hidden="1" customWidth="1"/>
    <col min="15879" max="15883" width="13.28515625" customWidth="1"/>
    <col min="15884" max="15884" width="17.140625" customWidth="1"/>
    <col min="15885" max="15885" width="12.7109375" customWidth="1"/>
    <col min="15886" max="15886" width="26.28515625" customWidth="1"/>
    <col min="16120" max="16120" width="13" customWidth="1"/>
    <col min="16121" max="16121" width="11.28515625" customWidth="1"/>
    <col min="16122" max="16122" width="11.7109375" customWidth="1"/>
    <col min="16123" max="16123" width="12.28515625" customWidth="1"/>
    <col min="16124" max="16124" width="22" customWidth="1"/>
    <col min="16125" max="16125" width="9.140625" hidden="1" customWidth="1"/>
    <col min="16126" max="16126" width="15.28515625" customWidth="1"/>
    <col min="16127" max="16127" width="9.140625" hidden="1" customWidth="1"/>
    <col min="16128" max="16128" width="12.28515625" customWidth="1"/>
    <col min="16129" max="16129" width="9.140625" hidden="1" customWidth="1"/>
    <col min="16130" max="16130" width="11.28515625" customWidth="1"/>
    <col min="16131" max="16131" width="9.140625" hidden="1" customWidth="1"/>
    <col min="16132" max="16132" width="11.28515625" customWidth="1"/>
    <col min="16133" max="16134" width="9.140625" hidden="1" customWidth="1"/>
    <col min="16135" max="16139" width="13.28515625" customWidth="1"/>
    <col min="16140" max="16140" width="17.140625" customWidth="1"/>
    <col min="16141" max="16141" width="12.7109375" customWidth="1"/>
    <col min="16142" max="16142" width="26.28515625" customWidth="1"/>
  </cols>
  <sheetData>
    <row r="1" spans="1:16134" ht="36" customHeight="1" x14ac:dyDescent="0.25">
      <c r="A1" s="99" t="s">
        <v>110</v>
      </c>
      <c r="B1" s="99" t="s">
        <v>212</v>
      </c>
      <c r="C1" s="99" t="s">
        <v>211</v>
      </c>
      <c r="D1" s="99" t="s">
        <v>210</v>
      </c>
      <c r="E1" s="99" t="s">
        <v>209</v>
      </c>
      <c r="F1" s="99" t="s">
        <v>255</v>
      </c>
      <c r="G1" s="99" t="s">
        <v>251</v>
      </c>
      <c r="H1" s="99" t="s">
        <v>250</v>
      </c>
      <c r="I1" s="99" t="s">
        <v>69</v>
      </c>
      <c r="J1" s="99" t="s">
        <v>170</v>
      </c>
      <c r="K1" s="99" t="s">
        <v>267</v>
      </c>
      <c r="L1" s="99" t="s">
        <v>248</v>
      </c>
      <c r="M1" s="99" t="s">
        <v>193</v>
      </c>
      <c r="N1" s="99" t="s">
        <v>115</v>
      </c>
      <c r="O1" s="232" t="s">
        <v>165</v>
      </c>
    </row>
    <row r="2" spans="1:16134" x14ac:dyDescent="0.25">
      <c r="A2" s="236">
        <v>1</v>
      </c>
      <c r="B2" s="236">
        <v>3</v>
      </c>
      <c r="C2" s="199">
        <v>3001</v>
      </c>
      <c r="D2" s="148" t="s">
        <v>263</v>
      </c>
      <c r="E2" s="236">
        <v>1</v>
      </c>
      <c r="F2" s="198" t="s">
        <v>266</v>
      </c>
      <c r="G2" s="235">
        <v>1360</v>
      </c>
      <c r="H2" s="235">
        <v>1915</v>
      </c>
      <c r="I2" s="235">
        <v>1480</v>
      </c>
      <c r="J2" s="235"/>
      <c r="K2" s="235">
        <v>1480</v>
      </c>
      <c r="L2" s="235">
        <v>2012800</v>
      </c>
      <c r="M2" s="234">
        <v>1</v>
      </c>
      <c r="N2" s="99">
        <v>1</v>
      </c>
      <c r="O2" s="99"/>
      <c r="BJ2">
        <v>178.06</v>
      </c>
      <c r="BK2" t="e">
        <f>BJ2-#REF!-#REF!-#REF!</f>
        <v>#REF!</v>
      </c>
    </row>
    <row r="3" spans="1:16134" ht="15" customHeight="1" x14ac:dyDescent="0.25">
      <c r="A3" s="236">
        <v>2</v>
      </c>
      <c r="B3" s="236">
        <v>3</v>
      </c>
      <c r="C3" s="199">
        <v>3002</v>
      </c>
      <c r="D3" s="148" t="s">
        <v>263</v>
      </c>
      <c r="E3" s="236">
        <v>1</v>
      </c>
      <c r="F3" s="198" t="s">
        <v>265</v>
      </c>
      <c r="G3" s="235">
        <v>1133</v>
      </c>
      <c r="H3" s="235">
        <v>1467</v>
      </c>
      <c r="I3" s="235">
        <v>1480</v>
      </c>
      <c r="J3" s="235"/>
      <c r="K3" s="235">
        <v>1480</v>
      </c>
      <c r="L3" s="235">
        <v>1676840</v>
      </c>
      <c r="M3" s="234">
        <v>1</v>
      </c>
      <c r="N3" s="99">
        <v>1</v>
      </c>
      <c r="O3" s="99"/>
      <c r="BJ3">
        <v>136.22</v>
      </c>
      <c r="BK3" t="e">
        <f>BJ3-#REF!-#REF!-#REF!</f>
        <v>#REF!</v>
      </c>
    </row>
    <row r="4" spans="1:16134" ht="15" customHeight="1" x14ac:dyDescent="0.25">
      <c r="A4" s="236">
        <v>3</v>
      </c>
      <c r="B4" s="241">
        <v>3</v>
      </c>
      <c r="C4" s="216">
        <v>3005</v>
      </c>
      <c r="D4" s="214" t="s">
        <v>263</v>
      </c>
      <c r="E4" s="240">
        <v>1</v>
      </c>
      <c r="F4" s="215" t="s">
        <v>264</v>
      </c>
      <c r="G4" s="239">
        <v>1140</v>
      </c>
      <c r="H4" s="239">
        <v>1473</v>
      </c>
      <c r="I4" s="239">
        <v>1480</v>
      </c>
      <c r="J4" s="239"/>
      <c r="K4" s="239">
        <v>1480</v>
      </c>
      <c r="L4" s="239">
        <v>1687200</v>
      </c>
      <c r="M4" s="238">
        <v>1</v>
      </c>
      <c r="N4" s="218">
        <v>1</v>
      </c>
      <c r="O4" s="99"/>
      <c r="BJ4">
        <v>136.69</v>
      </c>
      <c r="BK4" t="e">
        <f>BJ4-#REF!-#REF!-#REF!</f>
        <v>#REF!</v>
      </c>
    </row>
    <row r="5" spans="1:16134" ht="15" customHeight="1" x14ac:dyDescent="0.25">
      <c r="A5" s="236">
        <f>A4+1</f>
        <v>4</v>
      </c>
      <c r="B5" s="241">
        <v>3</v>
      </c>
      <c r="C5" s="216">
        <v>3013</v>
      </c>
      <c r="D5" s="240" t="s">
        <v>263</v>
      </c>
      <c r="E5" s="215" t="s">
        <v>230</v>
      </c>
      <c r="F5" s="214" t="s">
        <v>262</v>
      </c>
      <c r="G5" s="239">
        <v>1252</v>
      </c>
      <c r="H5" s="239">
        <v>1701</v>
      </c>
      <c r="I5" s="239">
        <v>1480</v>
      </c>
      <c r="J5" s="239"/>
      <c r="K5" s="239">
        <v>1480</v>
      </c>
      <c r="L5" s="239">
        <v>1852960</v>
      </c>
      <c r="M5" s="238">
        <v>1</v>
      </c>
      <c r="N5" s="206">
        <v>1</v>
      </c>
      <c r="O5" s="206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/>
      <c r="BE5" s="204"/>
      <c r="BF5" s="204"/>
      <c r="BG5" s="204"/>
      <c r="BH5" s="204"/>
      <c r="BI5" s="204"/>
      <c r="BJ5" s="204"/>
      <c r="BK5" s="204"/>
      <c r="BL5" s="204"/>
      <c r="BM5" s="204"/>
      <c r="BN5" s="204"/>
      <c r="BO5" s="204"/>
      <c r="BP5" s="204"/>
      <c r="BQ5" s="204"/>
      <c r="BR5" s="204"/>
      <c r="BS5" s="204"/>
      <c r="BT5" s="204"/>
      <c r="BU5" s="204"/>
      <c r="BV5" s="204"/>
      <c r="BW5" s="204"/>
      <c r="BX5" s="204"/>
      <c r="BY5" s="204"/>
      <c r="BZ5" s="204"/>
      <c r="CA5" s="204"/>
      <c r="CB5" s="204"/>
      <c r="CC5" s="204"/>
      <c r="CD5" s="204"/>
      <c r="CE5" s="204"/>
      <c r="CF5" s="204"/>
      <c r="CG5" s="204"/>
      <c r="CH5" s="204"/>
      <c r="CI5" s="204"/>
      <c r="CJ5" s="204"/>
      <c r="CK5" s="204"/>
      <c r="CL5" s="204"/>
      <c r="CM5" s="204"/>
      <c r="CN5" s="204"/>
      <c r="CO5" s="204"/>
      <c r="CP5" s="204"/>
      <c r="CQ5" s="204"/>
      <c r="CR5" s="204"/>
      <c r="CS5" s="204"/>
      <c r="CT5" s="204"/>
      <c r="CU5" s="204"/>
      <c r="CV5" s="204"/>
      <c r="CW5" s="204"/>
      <c r="CX5" s="204"/>
      <c r="CY5" s="204"/>
      <c r="CZ5" s="204"/>
      <c r="DA5" s="204"/>
      <c r="DB5" s="204"/>
      <c r="DC5" s="204"/>
      <c r="DD5" s="204"/>
      <c r="DE5" s="204"/>
      <c r="DF5" s="204"/>
      <c r="DG5" s="204"/>
      <c r="DH5" s="204"/>
      <c r="DI5" s="204"/>
      <c r="DJ5" s="204"/>
      <c r="DK5" s="204"/>
      <c r="DL5" s="204"/>
      <c r="DM5" s="204"/>
      <c r="DN5" s="204"/>
      <c r="DO5" s="204"/>
      <c r="DP5" s="204"/>
      <c r="DQ5" s="204"/>
      <c r="DR5" s="204"/>
      <c r="DS5" s="204"/>
      <c r="DT5" s="204"/>
      <c r="DU5" s="204"/>
      <c r="DV5" s="204"/>
      <c r="DW5" s="204"/>
      <c r="DX5" s="204"/>
      <c r="DY5" s="204"/>
      <c r="DZ5" s="204"/>
      <c r="EA5" s="204"/>
      <c r="EB5" s="204"/>
      <c r="EC5" s="204"/>
      <c r="ED5" s="204"/>
      <c r="EE5" s="204"/>
      <c r="EF5" s="204"/>
      <c r="EG5" s="204"/>
      <c r="EH5" s="204"/>
      <c r="EI5" s="204"/>
      <c r="EJ5" s="204"/>
      <c r="EK5" s="204"/>
      <c r="EL5" s="204"/>
      <c r="EM5" s="204"/>
      <c r="EN5" s="204"/>
      <c r="EO5" s="204"/>
      <c r="EP5" s="204"/>
      <c r="EQ5" s="204"/>
      <c r="ER5" s="204"/>
      <c r="ES5" s="204"/>
      <c r="ET5" s="204"/>
      <c r="EU5" s="204"/>
      <c r="EV5" s="204"/>
      <c r="EW5" s="204"/>
      <c r="EX5" s="204"/>
      <c r="EY5" s="204"/>
      <c r="EZ5" s="204"/>
      <c r="FA5" s="204"/>
      <c r="FB5" s="204"/>
      <c r="FC5" s="204"/>
      <c r="FD5" s="204"/>
      <c r="FE5" s="204"/>
      <c r="FF5" s="204"/>
      <c r="FG5" s="204"/>
      <c r="FH5" s="204"/>
      <c r="FI5" s="204"/>
      <c r="FJ5" s="204"/>
      <c r="FK5" s="204"/>
      <c r="FL5" s="204"/>
      <c r="FM5" s="204"/>
      <c r="FN5" s="204"/>
      <c r="FO5" s="204"/>
      <c r="FP5" s="204"/>
      <c r="FQ5" s="204"/>
      <c r="FR5" s="204"/>
      <c r="FS5" s="204"/>
      <c r="FT5" s="204"/>
      <c r="FU5" s="204"/>
      <c r="FV5" s="204"/>
      <c r="FW5" s="204"/>
      <c r="FX5" s="204"/>
      <c r="FY5" s="204"/>
      <c r="FZ5" s="204"/>
      <c r="GA5" s="204"/>
      <c r="GB5" s="204"/>
      <c r="GC5" s="204"/>
      <c r="GD5" s="204"/>
      <c r="GE5" s="204"/>
      <c r="GF5" s="204"/>
      <c r="GG5" s="204"/>
      <c r="GH5" s="204"/>
      <c r="GI5" s="204"/>
      <c r="GJ5" s="204"/>
      <c r="GK5" s="204"/>
      <c r="GL5" s="204"/>
      <c r="GM5" s="204"/>
      <c r="GN5" s="204"/>
      <c r="GO5" s="204"/>
      <c r="GP5" s="204"/>
      <c r="GQ5" s="204"/>
      <c r="GR5" s="204"/>
      <c r="GS5" s="204"/>
      <c r="GT5" s="204"/>
      <c r="GU5" s="204"/>
      <c r="GV5" s="204"/>
      <c r="GW5" s="204"/>
      <c r="GX5" s="204"/>
      <c r="GY5" s="204"/>
      <c r="GZ5" s="204"/>
      <c r="HA5" s="204"/>
      <c r="HB5" s="204"/>
      <c r="HC5" s="204"/>
      <c r="HD5" s="204"/>
      <c r="HE5" s="204"/>
      <c r="HF5" s="204"/>
      <c r="HG5" s="204"/>
      <c r="HH5" s="204"/>
      <c r="HI5" s="204"/>
      <c r="HJ5" s="204"/>
      <c r="HK5" s="204"/>
      <c r="HL5" s="204"/>
      <c r="HM5" s="204"/>
      <c r="HN5" s="204"/>
      <c r="HO5" s="204"/>
      <c r="HP5" s="204"/>
      <c r="HQ5" s="204"/>
      <c r="HR5" s="204"/>
      <c r="HS5" s="204"/>
      <c r="HT5" s="204"/>
      <c r="HU5" s="204"/>
      <c r="HV5" s="204"/>
      <c r="HW5" s="204"/>
      <c r="HX5" s="204"/>
      <c r="HY5" s="204"/>
      <c r="HZ5" s="204"/>
      <c r="IA5" s="204"/>
      <c r="IB5" s="204"/>
      <c r="IC5" s="204"/>
      <c r="ID5" s="204"/>
      <c r="IE5" s="204"/>
      <c r="IF5" s="204"/>
      <c r="IG5" s="204"/>
      <c r="IH5" s="204"/>
      <c r="II5" s="204"/>
      <c r="IJ5" s="204"/>
      <c r="IK5" s="204"/>
      <c r="IL5" s="204"/>
      <c r="IM5" s="204"/>
      <c r="IN5" s="204"/>
      <c r="IO5" s="204"/>
      <c r="IP5" s="204"/>
      <c r="IQ5" s="204"/>
      <c r="IR5" s="204"/>
      <c r="IS5" s="204"/>
      <c r="IT5" s="204"/>
      <c r="IU5" s="204"/>
      <c r="IV5" s="204"/>
      <c r="IW5" s="204"/>
      <c r="IX5" s="204"/>
      <c r="IY5" s="204"/>
      <c r="IZ5" s="204"/>
      <c r="JA5" s="204"/>
      <c r="JB5" s="204"/>
      <c r="JC5" s="204"/>
      <c r="JD5" s="204"/>
      <c r="JE5" s="204"/>
      <c r="JF5" s="204"/>
      <c r="JG5" s="204"/>
      <c r="JH5" s="204"/>
      <c r="JI5" s="204"/>
      <c r="JJ5" s="204"/>
      <c r="JK5" s="204"/>
      <c r="JL5" s="204"/>
      <c r="JM5" s="204"/>
      <c r="JN5" s="204"/>
      <c r="JO5" s="204"/>
      <c r="JP5" s="204"/>
      <c r="JQ5" s="204"/>
      <c r="JR5" s="204"/>
      <c r="JS5" s="204"/>
      <c r="JT5" s="204"/>
      <c r="JU5" s="204"/>
      <c r="JV5" s="204"/>
      <c r="JW5" s="204"/>
      <c r="JX5" s="204"/>
      <c r="JY5" s="204"/>
      <c r="JZ5" s="204"/>
      <c r="KA5" s="204"/>
      <c r="KB5" s="204"/>
      <c r="KC5" s="204"/>
      <c r="KD5" s="204"/>
      <c r="KE5" s="204"/>
      <c r="KF5" s="204"/>
      <c r="KG5" s="204"/>
      <c r="KH5" s="204"/>
      <c r="KI5" s="204"/>
      <c r="KJ5" s="204"/>
      <c r="KK5" s="204"/>
      <c r="KL5" s="204"/>
      <c r="KM5" s="204"/>
      <c r="KN5" s="204"/>
      <c r="KO5" s="204"/>
      <c r="KP5" s="204"/>
      <c r="KQ5" s="204"/>
      <c r="KR5" s="204"/>
      <c r="KS5" s="204"/>
      <c r="KT5" s="204"/>
      <c r="KU5" s="204"/>
      <c r="KV5" s="204"/>
      <c r="KW5" s="204"/>
      <c r="KX5" s="204"/>
      <c r="KY5" s="204"/>
      <c r="KZ5" s="204"/>
      <c r="LA5" s="204"/>
      <c r="LB5" s="204"/>
      <c r="LC5" s="204"/>
      <c r="LD5" s="204"/>
      <c r="LE5" s="204"/>
      <c r="LF5" s="204"/>
      <c r="LG5" s="204"/>
      <c r="LH5" s="204"/>
      <c r="LI5" s="204"/>
      <c r="LJ5" s="204"/>
      <c r="LK5" s="204"/>
      <c r="LL5" s="204"/>
      <c r="LM5" s="204"/>
      <c r="LN5" s="204"/>
      <c r="LO5" s="204"/>
      <c r="LP5" s="204"/>
      <c r="LQ5" s="204"/>
      <c r="LR5" s="204"/>
      <c r="LS5" s="204"/>
      <c r="LT5" s="204"/>
      <c r="LU5" s="204"/>
      <c r="LV5" s="204"/>
      <c r="LW5" s="204"/>
      <c r="LX5" s="204"/>
      <c r="LY5" s="204"/>
      <c r="LZ5" s="204"/>
      <c r="MA5" s="204"/>
      <c r="MB5" s="204"/>
      <c r="MC5" s="204"/>
      <c r="MD5" s="204"/>
      <c r="ME5" s="204"/>
      <c r="MF5" s="204"/>
      <c r="MG5" s="204"/>
      <c r="MH5" s="204"/>
      <c r="MI5" s="204"/>
      <c r="MJ5" s="204"/>
      <c r="MK5" s="204"/>
      <c r="ML5" s="204"/>
      <c r="MM5" s="204"/>
      <c r="MN5" s="204"/>
      <c r="MO5" s="204"/>
      <c r="MP5" s="204"/>
      <c r="MQ5" s="204"/>
      <c r="MR5" s="204"/>
      <c r="MS5" s="204"/>
      <c r="MT5" s="204"/>
      <c r="MU5" s="204"/>
      <c r="MV5" s="204"/>
      <c r="MW5" s="204"/>
      <c r="MX5" s="204"/>
      <c r="MY5" s="204"/>
      <c r="MZ5" s="204"/>
      <c r="NA5" s="204"/>
      <c r="NB5" s="204"/>
      <c r="NC5" s="204"/>
      <c r="ND5" s="204"/>
      <c r="NE5" s="204"/>
      <c r="NF5" s="204"/>
      <c r="NG5" s="204"/>
      <c r="NH5" s="204"/>
      <c r="NI5" s="204"/>
      <c r="NJ5" s="204"/>
      <c r="NK5" s="204"/>
      <c r="NL5" s="204"/>
      <c r="NM5" s="204"/>
      <c r="NN5" s="204"/>
      <c r="NO5" s="204"/>
      <c r="NP5" s="204"/>
      <c r="NQ5" s="204"/>
      <c r="NR5" s="204"/>
      <c r="NS5" s="204"/>
      <c r="NT5" s="204"/>
      <c r="NU5" s="204"/>
      <c r="NV5" s="204"/>
      <c r="NW5" s="204"/>
      <c r="NX5" s="204"/>
      <c r="NY5" s="204"/>
      <c r="NZ5" s="204"/>
      <c r="OA5" s="204"/>
      <c r="OB5" s="204"/>
      <c r="OC5" s="204"/>
      <c r="OD5" s="204"/>
      <c r="OE5" s="204"/>
      <c r="OF5" s="204"/>
      <c r="OG5" s="204"/>
      <c r="OH5" s="204"/>
      <c r="OI5" s="204"/>
      <c r="OJ5" s="204"/>
      <c r="OK5" s="204"/>
      <c r="OL5" s="204"/>
      <c r="OM5" s="204"/>
      <c r="ON5" s="204"/>
      <c r="OO5" s="204"/>
      <c r="OP5" s="204"/>
      <c r="OQ5" s="204"/>
      <c r="OR5" s="204"/>
      <c r="OS5" s="204"/>
      <c r="OT5" s="204"/>
      <c r="OU5" s="204"/>
      <c r="OV5" s="204"/>
      <c r="OW5" s="204"/>
      <c r="OX5" s="204"/>
      <c r="OY5" s="204"/>
      <c r="OZ5" s="204"/>
      <c r="PA5" s="204"/>
      <c r="PB5" s="204"/>
      <c r="PC5" s="204"/>
      <c r="PD5" s="204"/>
      <c r="PE5" s="204"/>
      <c r="PF5" s="204"/>
      <c r="PG5" s="204"/>
      <c r="PH5" s="204"/>
      <c r="PI5" s="204"/>
      <c r="PJ5" s="204"/>
      <c r="PK5" s="204"/>
      <c r="PL5" s="204"/>
      <c r="PM5" s="204"/>
      <c r="PN5" s="204"/>
      <c r="PO5" s="204"/>
      <c r="PP5" s="204"/>
      <c r="PQ5" s="204"/>
      <c r="PR5" s="204"/>
      <c r="PS5" s="204"/>
      <c r="PT5" s="204"/>
      <c r="PU5" s="204"/>
      <c r="PV5" s="204"/>
      <c r="PW5" s="204"/>
      <c r="PX5" s="204"/>
      <c r="PY5" s="204"/>
      <c r="PZ5" s="204"/>
      <c r="QA5" s="204"/>
      <c r="QB5" s="204"/>
      <c r="QC5" s="204"/>
      <c r="QD5" s="204"/>
      <c r="QE5" s="204"/>
      <c r="QF5" s="204"/>
      <c r="QG5" s="204"/>
      <c r="QH5" s="204"/>
      <c r="QI5" s="204"/>
      <c r="QJ5" s="204"/>
      <c r="QK5" s="204"/>
      <c r="QL5" s="204"/>
      <c r="QM5" s="204"/>
      <c r="QN5" s="204"/>
      <c r="QO5" s="204"/>
      <c r="QP5" s="204"/>
      <c r="QQ5" s="204"/>
      <c r="QR5" s="204"/>
      <c r="QS5" s="204"/>
      <c r="QT5" s="204"/>
      <c r="QU5" s="204"/>
      <c r="QV5" s="204"/>
      <c r="QW5" s="204"/>
      <c r="QX5" s="204"/>
      <c r="QY5" s="204"/>
      <c r="QZ5" s="204"/>
      <c r="RA5" s="204"/>
      <c r="RB5" s="204"/>
      <c r="RC5" s="204"/>
      <c r="RD5" s="204"/>
      <c r="RE5" s="204"/>
      <c r="RF5" s="204"/>
      <c r="RG5" s="204"/>
      <c r="RH5" s="204"/>
      <c r="RI5" s="204"/>
      <c r="RJ5" s="204"/>
      <c r="RK5" s="204"/>
      <c r="RL5" s="204"/>
      <c r="RM5" s="204"/>
      <c r="RN5" s="204"/>
      <c r="RO5" s="204"/>
      <c r="RP5" s="204"/>
      <c r="RQ5" s="204"/>
      <c r="RR5" s="204"/>
      <c r="RS5" s="204"/>
      <c r="RT5" s="204"/>
      <c r="RU5" s="204"/>
      <c r="RV5" s="204"/>
      <c r="RW5" s="204"/>
      <c r="RX5" s="204"/>
      <c r="RY5" s="204"/>
      <c r="RZ5" s="204"/>
      <c r="SA5" s="204"/>
      <c r="SB5" s="204"/>
      <c r="SC5" s="204"/>
      <c r="SD5" s="204"/>
      <c r="SE5" s="204"/>
      <c r="SF5" s="204"/>
      <c r="SG5" s="204"/>
      <c r="SH5" s="204"/>
      <c r="SI5" s="204"/>
      <c r="SJ5" s="204"/>
      <c r="SK5" s="204"/>
      <c r="SL5" s="204"/>
      <c r="SM5" s="204"/>
      <c r="SN5" s="204"/>
      <c r="SO5" s="204"/>
      <c r="SP5" s="204"/>
      <c r="SQ5" s="204"/>
      <c r="SR5" s="204"/>
      <c r="SS5" s="204"/>
      <c r="ST5" s="204"/>
      <c r="SU5" s="204"/>
      <c r="SV5" s="204"/>
      <c r="SW5" s="204"/>
      <c r="SX5" s="204"/>
      <c r="SY5" s="204"/>
      <c r="SZ5" s="204"/>
      <c r="TA5" s="204"/>
      <c r="TB5" s="204"/>
      <c r="TC5" s="204"/>
      <c r="TD5" s="204"/>
      <c r="TE5" s="204"/>
      <c r="TF5" s="204"/>
      <c r="TG5" s="204"/>
      <c r="TH5" s="204"/>
      <c r="TI5" s="204"/>
      <c r="TJ5" s="204"/>
      <c r="TK5" s="204"/>
      <c r="TL5" s="204"/>
      <c r="TM5" s="204"/>
      <c r="TN5" s="204"/>
      <c r="TO5" s="204"/>
      <c r="TP5" s="204"/>
      <c r="TQ5" s="204"/>
      <c r="TR5" s="204"/>
      <c r="TS5" s="204"/>
      <c r="TT5" s="204"/>
      <c r="TU5" s="204"/>
      <c r="TV5" s="204"/>
      <c r="TW5" s="204"/>
      <c r="TX5" s="204"/>
      <c r="TY5" s="204"/>
      <c r="TZ5" s="204"/>
      <c r="UA5" s="204"/>
      <c r="UB5" s="204"/>
      <c r="UC5" s="204"/>
      <c r="UD5" s="204"/>
      <c r="UE5" s="204"/>
      <c r="UF5" s="204"/>
      <c r="UG5" s="204"/>
      <c r="UH5" s="204"/>
      <c r="UI5" s="204"/>
      <c r="UJ5" s="204"/>
      <c r="UK5" s="204"/>
      <c r="UL5" s="204"/>
      <c r="UM5" s="204"/>
      <c r="UN5" s="204"/>
      <c r="UO5" s="204"/>
      <c r="UP5" s="204"/>
      <c r="UQ5" s="204"/>
      <c r="UR5" s="204"/>
      <c r="US5" s="204"/>
      <c r="UT5" s="204"/>
      <c r="UU5" s="204"/>
      <c r="UV5" s="204"/>
      <c r="UW5" s="204"/>
      <c r="UX5" s="204"/>
      <c r="UY5" s="204"/>
      <c r="UZ5" s="204"/>
      <c r="VA5" s="204"/>
      <c r="VB5" s="204"/>
      <c r="VC5" s="204"/>
      <c r="VD5" s="204"/>
      <c r="VE5" s="204"/>
      <c r="VF5" s="204"/>
      <c r="VG5" s="204"/>
      <c r="VH5" s="204"/>
      <c r="VI5" s="204"/>
      <c r="VJ5" s="204"/>
      <c r="VK5" s="204"/>
      <c r="VL5" s="204"/>
      <c r="VM5" s="204"/>
      <c r="VN5" s="204"/>
      <c r="VO5" s="204"/>
      <c r="VP5" s="204"/>
      <c r="VQ5" s="204"/>
      <c r="VR5" s="204"/>
      <c r="VS5" s="204"/>
      <c r="VT5" s="204"/>
      <c r="VU5" s="204"/>
      <c r="VV5" s="204"/>
      <c r="VW5" s="204"/>
      <c r="VX5" s="204"/>
      <c r="VY5" s="204"/>
      <c r="VZ5" s="204"/>
      <c r="WA5" s="204"/>
      <c r="WB5" s="204"/>
      <c r="WC5" s="204"/>
      <c r="WD5" s="204"/>
      <c r="WE5" s="204"/>
      <c r="WF5" s="204"/>
      <c r="WG5" s="204"/>
      <c r="WH5" s="204"/>
      <c r="WI5" s="204"/>
      <c r="WJ5" s="204"/>
      <c r="WK5" s="204"/>
      <c r="WL5" s="204"/>
      <c r="WM5" s="204"/>
      <c r="WN5" s="204"/>
      <c r="WO5" s="204"/>
      <c r="WP5" s="204"/>
      <c r="WQ5" s="204"/>
      <c r="WR5" s="204"/>
      <c r="WS5" s="204"/>
      <c r="WT5" s="204"/>
      <c r="WU5" s="204"/>
      <c r="WV5" s="204"/>
      <c r="WW5" s="204"/>
      <c r="WX5" s="204"/>
      <c r="WY5" s="204"/>
      <c r="WZ5" s="204"/>
      <c r="XA5" s="204"/>
      <c r="XB5" s="204"/>
      <c r="XC5" s="204"/>
      <c r="XD5" s="204"/>
      <c r="XE5" s="204"/>
      <c r="XF5" s="204"/>
      <c r="XG5" s="204"/>
      <c r="XH5" s="204"/>
      <c r="XI5" s="204"/>
      <c r="XJ5" s="204"/>
      <c r="XK5" s="204"/>
      <c r="XL5" s="204"/>
      <c r="XM5" s="204"/>
      <c r="XN5" s="204"/>
      <c r="XO5" s="204"/>
      <c r="XP5" s="204"/>
      <c r="XQ5" s="204"/>
      <c r="XR5" s="204"/>
      <c r="XS5" s="204"/>
      <c r="XT5" s="204"/>
      <c r="XU5" s="204"/>
      <c r="XV5" s="204"/>
      <c r="XW5" s="204"/>
      <c r="XX5" s="204"/>
      <c r="XY5" s="204"/>
      <c r="XZ5" s="204"/>
      <c r="YA5" s="204"/>
      <c r="YB5" s="204"/>
      <c r="YC5" s="204"/>
      <c r="YD5" s="204"/>
      <c r="YE5" s="204"/>
      <c r="YF5" s="204"/>
      <c r="YG5" s="204"/>
      <c r="YH5" s="204"/>
      <c r="YI5" s="204"/>
      <c r="YJ5" s="204"/>
      <c r="YK5" s="204"/>
      <c r="YL5" s="204"/>
      <c r="YM5" s="204"/>
      <c r="YN5" s="204"/>
      <c r="YO5" s="204"/>
      <c r="YP5" s="204"/>
      <c r="YQ5" s="204"/>
      <c r="YR5" s="204"/>
      <c r="YS5" s="204"/>
      <c r="YT5" s="204"/>
      <c r="YU5" s="204"/>
      <c r="YV5" s="204"/>
      <c r="YW5" s="204"/>
      <c r="YX5" s="204"/>
      <c r="YY5" s="204"/>
      <c r="YZ5" s="204"/>
      <c r="ZA5" s="204"/>
      <c r="ZB5" s="204"/>
      <c r="ZC5" s="204"/>
      <c r="ZD5" s="204"/>
      <c r="ZE5" s="204"/>
      <c r="ZF5" s="204"/>
      <c r="ZG5" s="204"/>
      <c r="ZH5" s="204"/>
      <c r="ZI5" s="204"/>
      <c r="ZJ5" s="204"/>
      <c r="ZK5" s="204"/>
      <c r="ZL5" s="204"/>
      <c r="ZM5" s="204"/>
      <c r="ZN5" s="204"/>
      <c r="ZO5" s="204"/>
      <c r="ZP5" s="204"/>
      <c r="ZQ5" s="204"/>
      <c r="ZR5" s="204"/>
      <c r="ZS5" s="204"/>
      <c r="ZT5" s="204"/>
      <c r="ZU5" s="204"/>
      <c r="ZV5" s="204"/>
      <c r="ZW5" s="204"/>
      <c r="ZX5" s="204"/>
      <c r="ZY5" s="204"/>
      <c r="ZZ5" s="204"/>
      <c r="AAA5" s="204"/>
      <c r="AAB5" s="204"/>
      <c r="AAC5" s="204"/>
      <c r="AAD5" s="204"/>
      <c r="AAE5" s="204"/>
      <c r="AAF5" s="204"/>
      <c r="AAG5" s="204"/>
      <c r="AAH5" s="204"/>
      <c r="AAI5" s="204"/>
      <c r="AAJ5" s="204"/>
      <c r="AAK5" s="204"/>
      <c r="AAL5" s="204"/>
      <c r="AAM5" s="204"/>
      <c r="AAN5" s="204"/>
      <c r="AAO5" s="204"/>
      <c r="AAP5" s="204"/>
      <c r="AAQ5" s="204"/>
      <c r="AAR5" s="204"/>
      <c r="AAS5" s="204"/>
      <c r="AAT5" s="204"/>
      <c r="AAU5" s="204"/>
      <c r="AAV5" s="204"/>
      <c r="AAW5" s="204"/>
      <c r="AAX5" s="204"/>
      <c r="AAY5" s="204"/>
      <c r="AAZ5" s="204"/>
      <c r="ABA5" s="204"/>
      <c r="ABB5" s="204"/>
      <c r="ABC5" s="204"/>
      <c r="ABD5" s="204"/>
      <c r="ABE5" s="204"/>
      <c r="ABF5" s="204"/>
      <c r="ABG5" s="204"/>
      <c r="ABH5" s="204"/>
      <c r="ABI5" s="204"/>
      <c r="ABJ5" s="204"/>
      <c r="ABK5" s="204"/>
      <c r="ABL5" s="204"/>
      <c r="ABM5" s="204"/>
      <c r="ABN5" s="204"/>
      <c r="ABO5" s="204"/>
      <c r="ABP5" s="204"/>
      <c r="ABQ5" s="204"/>
      <c r="ABR5" s="204"/>
      <c r="ABS5" s="204"/>
      <c r="ABT5" s="204"/>
      <c r="ABU5" s="204"/>
      <c r="ABV5" s="204"/>
      <c r="ABW5" s="204"/>
      <c r="ABX5" s="204"/>
      <c r="ABY5" s="204"/>
      <c r="ABZ5" s="204"/>
      <c r="ACA5" s="204"/>
      <c r="ACB5" s="204"/>
      <c r="ACC5" s="204"/>
      <c r="ACD5" s="204"/>
      <c r="ACE5" s="204"/>
      <c r="ACF5" s="204"/>
      <c r="ACG5" s="204"/>
      <c r="ACH5" s="204"/>
      <c r="ACI5" s="204"/>
      <c r="ACJ5" s="204"/>
      <c r="ACK5" s="204"/>
      <c r="ACL5" s="204"/>
      <c r="ACM5" s="204"/>
      <c r="ACN5" s="204"/>
      <c r="ACO5" s="204"/>
      <c r="ACP5" s="204"/>
      <c r="ACQ5" s="204"/>
      <c r="ACR5" s="204"/>
      <c r="ACS5" s="204"/>
      <c r="ACT5" s="204"/>
      <c r="ACU5" s="204"/>
      <c r="ACV5" s="204"/>
      <c r="ACW5" s="204"/>
      <c r="ACX5" s="204"/>
      <c r="ACY5" s="204"/>
      <c r="ACZ5" s="204"/>
      <c r="ADA5" s="204"/>
      <c r="ADB5" s="204"/>
      <c r="ADC5" s="204"/>
      <c r="ADD5" s="204"/>
      <c r="ADE5" s="204"/>
      <c r="ADF5" s="204"/>
      <c r="ADG5" s="204"/>
      <c r="ADH5" s="204"/>
      <c r="ADI5" s="204"/>
      <c r="ADJ5" s="204"/>
      <c r="ADK5" s="204"/>
      <c r="ADL5" s="204"/>
      <c r="ADM5" s="204"/>
      <c r="ADN5" s="204"/>
      <c r="ADO5" s="204"/>
      <c r="ADP5" s="204"/>
      <c r="ADQ5" s="204"/>
      <c r="ADR5" s="204"/>
      <c r="ADS5" s="204"/>
      <c r="ADT5" s="204"/>
      <c r="ADU5" s="204"/>
      <c r="ADV5" s="204"/>
      <c r="ADW5" s="204"/>
      <c r="ADX5" s="204"/>
      <c r="ADY5" s="204"/>
      <c r="ADZ5" s="204"/>
      <c r="AEA5" s="204"/>
      <c r="AEB5" s="204"/>
      <c r="AEC5" s="204"/>
      <c r="AED5" s="204"/>
      <c r="AEE5" s="204"/>
      <c r="AEF5" s="204"/>
      <c r="AEG5" s="204"/>
      <c r="AEH5" s="204"/>
      <c r="AEI5" s="204"/>
      <c r="AEJ5" s="204"/>
      <c r="AEK5" s="204"/>
      <c r="AEL5" s="204"/>
      <c r="AEM5" s="204"/>
      <c r="AEN5" s="204"/>
      <c r="AEO5" s="204"/>
      <c r="AEP5" s="204"/>
      <c r="AEQ5" s="204"/>
      <c r="AER5" s="204"/>
      <c r="AES5" s="204"/>
      <c r="AET5" s="204"/>
      <c r="AEU5" s="204"/>
      <c r="AEV5" s="204"/>
      <c r="AEW5" s="204"/>
      <c r="AEX5" s="204"/>
      <c r="AEY5" s="204"/>
      <c r="AEZ5" s="204"/>
      <c r="AFA5" s="204"/>
      <c r="AFB5" s="204"/>
      <c r="AFC5" s="204"/>
      <c r="AFD5" s="204"/>
      <c r="AFE5" s="204"/>
      <c r="AFF5" s="204"/>
      <c r="AFG5" s="204"/>
      <c r="AFH5" s="204"/>
      <c r="AFI5" s="204"/>
      <c r="AFJ5" s="204"/>
      <c r="AFK5" s="204"/>
      <c r="AFL5" s="204"/>
      <c r="AFM5" s="204"/>
      <c r="AFN5" s="204"/>
      <c r="AFO5" s="204"/>
      <c r="AFP5" s="204"/>
      <c r="AFQ5" s="204"/>
      <c r="AFR5" s="204"/>
      <c r="AFS5" s="204"/>
      <c r="AFT5" s="204"/>
      <c r="AFU5" s="204"/>
      <c r="AFV5" s="204"/>
      <c r="AFW5" s="204"/>
      <c r="AFX5" s="204"/>
      <c r="AFY5" s="204"/>
      <c r="AFZ5" s="204"/>
      <c r="AGA5" s="204"/>
      <c r="AGB5" s="204"/>
      <c r="AGC5" s="204"/>
      <c r="AGD5" s="204"/>
      <c r="AGE5" s="204"/>
      <c r="AGF5" s="204"/>
      <c r="AGG5" s="204"/>
      <c r="AGH5" s="204"/>
      <c r="AGI5" s="204"/>
      <c r="AGJ5" s="204"/>
      <c r="AGK5" s="204"/>
      <c r="AGL5" s="204"/>
      <c r="AGM5" s="204"/>
      <c r="AGN5" s="204"/>
      <c r="AGO5" s="204"/>
      <c r="AGP5" s="204"/>
      <c r="AGQ5" s="204"/>
      <c r="AGR5" s="204"/>
      <c r="AGS5" s="204"/>
      <c r="AGT5" s="204"/>
      <c r="AGU5" s="204"/>
      <c r="AGV5" s="204"/>
      <c r="AGW5" s="204"/>
      <c r="AGX5" s="204"/>
      <c r="AGY5" s="204"/>
      <c r="AGZ5" s="204"/>
      <c r="AHA5" s="204"/>
      <c r="AHB5" s="204"/>
      <c r="AHC5" s="204"/>
      <c r="AHD5" s="204"/>
      <c r="AHE5" s="204"/>
      <c r="AHF5" s="204"/>
      <c r="AHG5" s="204"/>
      <c r="AHH5" s="204"/>
      <c r="AHI5" s="204"/>
      <c r="AHJ5" s="204"/>
      <c r="AHK5" s="204"/>
      <c r="AHL5" s="204"/>
      <c r="AHM5" s="204"/>
      <c r="AHN5" s="204"/>
      <c r="AHO5" s="204"/>
      <c r="AHP5" s="204"/>
      <c r="AHQ5" s="204"/>
      <c r="AHR5" s="204"/>
      <c r="AHS5" s="204"/>
      <c r="AHT5" s="204"/>
      <c r="AHU5" s="204"/>
      <c r="AHV5" s="204"/>
      <c r="AHW5" s="204"/>
      <c r="AHX5" s="204"/>
      <c r="AHY5" s="204"/>
      <c r="AHZ5" s="204"/>
      <c r="AIA5" s="204"/>
      <c r="AIB5" s="204"/>
      <c r="AIC5" s="204"/>
      <c r="AID5" s="204"/>
      <c r="AIE5" s="204"/>
      <c r="AIF5" s="204"/>
      <c r="AIG5" s="204"/>
      <c r="AIH5" s="204"/>
      <c r="AII5" s="204"/>
      <c r="AIJ5" s="204"/>
      <c r="AIK5" s="204"/>
      <c r="AIL5" s="204"/>
      <c r="AIM5" s="204"/>
      <c r="AIN5" s="204"/>
      <c r="AIO5" s="204"/>
      <c r="AIP5" s="204"/>
      <c r="AIQ5" s="204"/>
      <c r="AIR5" s="204"/>
      <c r="AIS5" s="204"/>
      <c r="AIT5" s="204"/>
      <c r="AIU5" s="204"/>
      <c r="AIV5" s="204"/>
      <c r="AIW5" s="204"/>
      <c r="AIX5" s="204"/>
      <c r="AIY5" s="204"/>
      <c r="AIZ5" s="204"/>
      <c r="AJA5" s="204"/>
      <c r="AJB5" s="204"/>
      <c r="AJC5" s="204"/>
      <c r="AJD5" s="204"/>
      <c r="AJE5" s="204"/>
      <c r="AJF5" s="204"/>
      <c r="AJG5" s="204"/>
      <c r="AJH5" s="204"/>
      <c r="AJI5" s="204"/>
      <c r="AJJ5" s="204"/>
      <c r="AJK5" s="204"/>
      <c r="AJL5" s="204"/>
      <c r="AJM5" s="204"/>
      <c r="AJN5" s="204"/>
      <c r="AJO5" s="204"/>
      <c r="AJP5" s="204"/>
      <c r="AJQ5" s="204"/>
      <c r="AJR5" s="204"/>
      <c r="AJS5" s="204"/>
      <c r="AJT5" s="204"/>
      <c r="AJU5" s="204"/>
      <c r="AJV5" s="204"/>
      <c r="AJW5" s="204"/>
      <c r="AJX5" s="204"/>
      <c r="AJY5" s="204"/>
      <c r="AJZ5" s="204"/>
      <c r="AKA5" s="204"/>
      <c r="AKB5" s="204"/>
      <c r="AKC5" s="204"/>
      <c r="AKD5" s="204"/>
      <c r="AKE5" s="204"/>
      <c r="AKF5" s="204"/>
      <c r="AKG5" s="204"/>
      <c r="AKH5" s="204"/>
      <c r="AKI5" s="204"/>
      <c r="AKJ5" s="204"/>
      <c r="AKK5" s="204"/>
      <c r="AKL5" s="204"/>
      <c r="AKM5" s="204"/>
      <c r="AKN5" s="204"/>
      <c r="AKO5" s="204"/>
      <c r="AKP5" s="204"/>
      <c r="AKQ5" s="204"/>
      <c r="AKR5" s="204"/>
      <c r="AKS5" s="204"/>
      <c r="AKT5" s="204"/>
      <c r="AKU5" s="204"/>
      <c r="AKV5" s="204"/>
      <c r="AKW5" s="204"/>
      <c r="AKX5" s="204"/>
      <c r="AKY5" s="204"/>
      <c r="AKZ5" s="204"/>
      <c r="ALA5" s="204"/>
      <c r="ALB5" s="204"/>
      <c r="ALC5" s="204"/>
      <c r="ALD5" s="204"/>
      <c r="ALE5" s="204"/>
      <c r="ALF5" s="204"/>
      <c r="ALG5" s="204"/>
      <c r="ALH5" s="204"/>
      <c r="ALI5" s="204"/>
      <c r="ALJ5" s="204"/>
      <c r="ALK5" s="204"/>
      <c r="ALL5" s="204"/>
      <c r="ALM5" s="204"/>
      <c r="ALN5" s="204"/>
      <c r="ALO5" s="204"/>
      <c r="ALP5" s="204"/>
      <c r="ALQ5" s="204"/>
      <c r="ALR5" s="204"/>
      <c r="ALS5" s="204"/>
      <c r="ALT5" s="204"/>
      <c r="ALU5" s="204"/>
      <c r="ALV5" s="204"/>
      <c r="ALW5" s="204"/>
      <c r="ALX5" s="204"/>
      <c r="ALY5" s="204"/>
      <c r="ALZ5" s="204"/>
      <c r="AMA5" s="204"/>
      <c r="AMB5" s="204"/>
      <c r="AMC5" s="204"/>
      <c r="AMD5" s="204"/>
      <c r="AME5" s="204"/>
      <c r="AMF5" s="204"/>
      <c r="AMG5" s="204"/>
      <c r="AMH5" s="204"/>
      <c r="AMI5" s="204"/>
      <c r="AMJ5" s="204"/>
      <c r="AMK5" s="204"/>
      <c r="AML5" s="204"/>
      <c r="AMM5" s="204"/>
      <c r="AMN5" s="204"/>
      <c r="AMO5" s="204"/>
      <c r="AMP5" s="204"/>
      <c r="AMQ5" s="204"/>
      <c r="AMR5" s="204"/>
      <c r="AMS5" s="204"/>
      <c r="AMT5" s="204"/>
      <c r="AMU5" s="204"/>
      <c r="AMV5" s="204"/>
      <c r="AMW5" s="204"/>
      <c r="AMX5" s="204"/>
      <c r="AMY5" s="204"/>
      <c r="AMZ5" s="204"/>
      <c r="ANA5" s="204"/>
      <c r="ANB5" s="204"/>
      <c r="ANC5" s="204"/>
      <c r="AND5" s="204"/>
      <c r="ANE5" s="204"/>
      <c r="ANF5" s="204"/>
      <c r="ANG5" s="204"/>
      <c r="ANH5" s="204"/>
      <c r="ANI5" s="204"/>
      <c r="ANJ5" s="204"/>
      <c r="ANK5" s="204"/>
      <c r="ANL5" s="204"/>
      <c r="ANM5" s="204"/>
      <c r="ANN5" s="204"/>
      <c r="ANO5" s="204"/>
      <c r="ANP5" s="204"/>
      <c r="ANQ5" s="204"/>
      <c r="ANR5" s="204"/>
      <c r="ANS5" s="204"/>
      <c r="ANT5" s="204"/>
      <c r="ANU5" s="204"/>
      <c r="ANV5" s="204"/>
      <c r="ANW5" s="204"/>
      <c r="ANX5" s="204"/>
      <c r="ANY5" s="204"/>
      <c r="ANZ5" s="204"/>
      <c r="AOA5" s="204"/>
      <c r="AOB5" s="204"/>
      <c r="AOC5" s="204"/>
      <c r="AOD5" s="204"/>
      <c r="AOE5" s="204"/>
      <c r="AOF5" s="204"/>
      <c r="AOG5" s="204"/>
      <c r="AOH5" s="204"/>
      <c r="AOI5" s="204"/>
      <c r="AOJ5" s="204"/>
      <c r="AOK5" s="204"/>
      <c r="AOL5" s="204"/>
      <c r="AOM5" s="204"/>
      <c r="AON5" s="204"/>
      <c r="AOO5" s="204"/>
      <c r="AOP5" s="204"/>
      <c r="AOQ5" s="204"/>
      <c r="AOR5" s="204"/>
      <c r="AOS5" s="204"/>
      <c r="AOT5" s="204"/>
      <c r="AOU5" s="204"/>
      <c r="AOV5" s="204"/>
      <c r="AOW5" s="204"/>
      <c r="AOX5" s="204"/>
      <c r="AOY5" s="204"/>
      <c r="AOZ5" s="204"/>
      <c r="APA5" s="204"/>
      <c r="APB5" s="204"/>
      <c r="APC5" s="204"/>
      <c r="APD5" s="204"/>
      <c r="APE5" s="204"/>
      <c r="APF5" s="204"/>
      <c r="APG5" s="204"/>
      <c r="APH5" s="204"/>
      <c r="API5" s="204"/>
      <c r="APJ5" s="204"/>
      <c r="APK5" s="204"/>
      <c r="APL5" s="204"/>
      <c r="APM5" s="204"/>
      <c r="APN5" s="204"/>
      <c r="APO5" s="204"/>
      <c r="APP5" s="204"/>
      <c r="APQ5" s="204"/>
      <c r="APR5" s="204"/>
      <c r="APS5" s="204"/>
      <c r="APT5" s="204"/>
      <c r="APU5" s="204"/>
      <c r="APV5" s="204"/>
      <c r="APW5" s="204"/>
      <c r="APX5" s="204"/>
      <c r="APY5" s="204"/>
      <c r="APZ5" s="204"/>
      <c r="AQA5" s="204"/>
      <c r="AQB5" s="204"/>
      <c r="AQC5" s="204"/>
      <c r="AQD5" s="204"/>
      <c r="AQE5" s="204"/>
      <c r="AQF5" s="204"/>
      <c r="AQG5" s="204"/>
      <c r="AQH5" s="204"/>
      <c r="AQI5" s="204"/>
      <c r="AQJ5" s="204"/>
      <c r="AQK5" s="204"/>
      <c r="AQL5" s="204"/>
      <c r="AQM5" s="204"/>
      <c r="AQN5" s="204"/>
      <c r="AQO5" s="204"/>
      <c r="AQP5" s="204"/>
      <c r="AQQ5" s="204"/>
      <c r="AQR5" s="204"/>
      <c r="AQS5" s="204"/>
      <c r="AQT5" s="204"/>
      <c r="AQU5" s="204"/>
      <c r="AQV5" s="204"/>
      <c r="AQW5" s="204"/>
      <c r="AQX5" s="204"/>
      <c r="AQY5" s="204"/>
      <c r="AQZ5" s="204"/>
      <c r="ARA5" s="204"/>
      <c r="ARB5" s="204"/>
      <c r="ARC5" s="204"/>
      <c r="ARD5" s="204"/>
      <c r="ARE5" s="204"/>
      <c r="ARF5" s="204"/>
      <c r="ARG5" s="204"/>
      <c r="ARH5" s="204"/>
      <c r="ARI5" s="204"/>
      <c r="ARJ5" s="204"/>
      <c r="ARK5" s="204"/>
      <c r="ARL5" s="204"/>
      <c r="ARM5" s="204"/>
      <c r="ARN5" s="204"/>
      <c r="ARO5" s="204"/>
      <c r="ARP5" s="204"/>
      <c r="ARQ5" s="204"/>
      <c r="ARR5" s="204"/>
      <c r="ARS5" s="204"/>
      <c r="ART5" s="204"/>
      <c r="ARU5" s="204"/>
      <c r="ARV5" s="204"/>
      <c r="ARW5" s="204"/>
      <c r="ARX5" s="204"/>
      <c r="ARY5" s="204"/>
      <c r="ARZ5" s="204"/>
      <c r="ASA5" s="204"/>
      <c r="ASB5" s="204"/>
      <c r="ASC5" s="204"/>
      <c r="ASD5" s="204"/>
      <c r="ASE5" s="204"/>
      <c r="ASF5" s="204"/>
      <c r="ASG5" s="204"/>
      <c r="ASH5" s="204"/>
      <c r="ASI5" s="204"/>
      <c r="ASJ5" s="204"/>
      <c r="ASK5" s="204"/>
      <c r="ASL5" s="204"/>
      <c r="ASM5" s="204"/>
      <c r="ASN5" s="204"/>
      <c r="ASO5" s="204"/>
      <c r="ASP5" s="204"/>
      <c r="ASQ5" s="204"/>
      <c r="ASR5" s="204"/>
      <c r="ASS5" s="204"/>
      <c r="AST5" s="204"/>
      <c r="ASU5" s="204"/>
      <c r="ASV5" s="204"/>
      <c r="ASW5" s="204"/>
      <c r="ASX5" s="204"/>
      <c r="ASY5" s="204"/>
      <c r="ASZ5" s="204"/>
      <c r="ATA5" s="204"/>
      <c r="ATB5" s="204"/>
      <c r="ATC5" s="204"/>
      <c r="ATD5" s="204"/>
      <c r="ATE5" s="204"/>
      <c r="ATF5" s="204"/>
      <c r="ATG5" s="204"/>
      <c r="ATH5" s="204"/>
      <c r="ATI5" s="204"/>
      <c r="ATJ5" s="204"/>
      <c r="ATK5" s="204"/>
      <c r="ATL5" s="204"/>
      <c r="ATM5" s="204"/>
      <c r="ATN5" s="204"/>
      <c r="ATO5" s="204"/>
      <c r="ATP5" s="204"/>
      <c r="ATQ5" s="204"/>
      <c r="ATR5" s="204"/>
      <c r="ATS5" s="204"/>
      <c r="ATT5" s="204"/>
      <c r="ATU5" s="204"/>
      <c r="ATV5" s="204"/>
      <c r="ATW5" s="204"/>
      <c r="ATX5" s="204"/>
      <c r="ATY5" s="204"/>
      <c r="ATZ5" s="204"/>
      <c r="AUA5" s="204"/>
      <c r="AUB5" s="204"/>
      <c r="AUC5" s="204"/>
      <c r="AUD5" s="204"/>
      <c r="AUE5" s="204"/>
      <c r="AUF5" s="204"/>
      <c r="AUG5" s="204"/>
      <c r="AUH5" s="204"/>
      <c r="AUI5" s="204"/>
      <c r="AUJ5" s="204"/>
      <c r="AUK5" s="204"/>
      <c r="AUL5" s="204"/>
      <c r="AUM5" s="204"/>
      <c r="AUN5" s="204"/>
      <c r="AUO5" s="204"/>
      <c r="AUP5" s="204"/>
      <c r="AUQ5" s="204"/>
      <c r="AUR5" s="204"/>
      <c r="AUS5" s="204"/>
      <c r="AUT5" s="204"/>
      <c r="AUU5" s="204"/>
      <c r="AUV5" s="204"/>
      <c r="AUW5" s="204"/>
      <c r="AUX5" s="204"/>
      <c r="AUY5" s="204"/>
      <c r="AUZ5" s="204"/>
      <c r="AVA5" s="204"/>
      <c r="AVB5" s="204"/>
      <c r="AVC5" s="204"/>
      <c r="AVD5" s="204"/>
      <c r="AVE5" s="204"/>
      <c r="AVF5" s="204"/>
      <c r="AVG5" s="204"/>
      <c r="AVH5" s="204"/>
      <c r="AVI5" s="204"/>
      <c r="AVJ5" s="204"/>
      <c r="AVK5" s="204"/>
      <c r="AVL5" s="204"/>
      <c r="AVM5" s="204"/>
      <c r="AVN5" s="204"/>
      <c r="AVO5" s="204"/>
      <c r="AVP5" s="204"/>
      <c r="AVQ5" s="204"/>
      <c r="AVR5" s="204"/>
      <c r="AVS5" s="204"/>
      <c r="AVT5" s="204"/>
      <c r="AVU5" s="204"/>
      <c r="AVV5" s="204"/>
      <c r="AVW5" s="204"/>
      <c r="AVX5" s="204"/>
      <c r="AVY5" s="204"/>
      <c r="AVZ5" s="204"/>
      <c r="AWA5" s="204"/>
      <c r="AWB5" s="204"/>
      <c r="AWC5" s="204"/>
      <c r="AWD5" s="204"/>
      <c r="AWE5" s="204"/>
      <c r="AWF5" s="204"/>
      <c r="AWG5" s="204"/>
      <c r="AWH5" s="204"/>
      <c r="AWI5" s="204"/>
      <c r="AWJ5" s="204"/>
      <c r="AWK5" s="204"/>
      <c r="AWL5" s="204"/>
      <c r="AWM5" s="204"/>
      <c r="AWN5" s="204"/>
      <c r="AWO5" s="204"/>
      <c r="AWP5" s="204"/>
      <c r="AWQ5" s="204"/>
      <c r="AWR5" s="204"/>
      <c r="AWS5" s="204"/>
      <c r="AWT5" s="204"/>
      <c r="AWU5" s="204"/>
      <c r="AWV5" s="204"/>
      <c r="AWW5" s="204"/>
      <c r="AWX5" s="204"/>
      <c r="AWY5" s="204"/>
      <c r="AWZ5" s="204"/>
      <c r="AXA5" s="204"/>
      <c r="AXB5" s="204"/>
      <c r="AXC5" s="204"/>
      <c r="AXD5" s="204"/>
      <c r="AXE5" s="204"/>
      <c r="AXF5" s="204"/>
      <c r="AXG5" s="204"/>
      <c r="AXH5" s="204"/>
      <c r="AXI5" s="204"/>
      <c r="AXJ5" s="204"/>
      <c r="AXK5" s="204"/>
      <c r="AXL5" s="204"/>
      <c r="AXM5" s="204"/>
      <c r="AXN5" s="204"/>
      <c r="AXO5" s="204"/>
      <c r="AXP5" s="204"/>
      <c r="AXQ5" s="204"/>
      <c r="AXR5" s="204"/>
      <c r="AXS5" s="204"/>
      <c r="AXT5" s="204"/>
      <c r="AXU5" s="204"/>
      <c r="AXV5" s="204"/>
      <c r="AXW5" s="204"/>
      <c r="AXX5" s="204"/>
      <c r="AXY5" s="204"/>
      <c r="AXZ5" s="204"/>
      <c r="AYA5" s="204"/>
      <c r="AYB5" s="204"/>
      <c r="AYC5" s="204"/>
      <c r="AYD5" s="204"/>
      <c r="AYE5" s="204"/>
      <c r="AYF5" s="204"/>
      <c r="AYG5" s="204"/>
      <c r="AYH5" s="204"/>
      <c r="AYI5" s="204"/>
      <c r="AYJ5" s="204"/>
      <c r="AYK5" s="204"/>
      <c r="AYL5" s="204"/>
      <c r="AYM5" s="204"/>
      <c r="AYN5" s="204"/>
      <c r="AYO5" s="204"/>
      <c r="AYP5" s="204"/>
      <c r="AYQ5" s="204"/>
      <c r="AYR5" s="204"/>
      <c r="AYS5" s="204"/>
      <c r="AYT5" s="204"/>
      <c r="AYU5" s="204"/>
      <c r="AYV5" s="204"/>
      <c r="AYW5" s="204"/>
      <c r="AYX5" s="204"/>
      <c r="AYY5" s="204"/>
      <c r="AYZ5" s="204"/>
      <c r="AZA5" s="204"/>
      <c r="AZB5" s="204"/>
      <c r="AZC5" s="204"/>
      <c r="AZD5" s="204"/>
      <c r="AZE5" s="204"/>
      <c r="AZF5" s="204"/>
      <c r="AZG5" s="204"/>
      <c r="AZH5" s="204"/>
      <c r="AZI5" s="204"/>
      <c r="AZJ5" s="204"/>
      <c r="AZK5" s="204"/>
      <c r="AZL5" s="204"/>
      <c r="AZM5" s="204"/>
      <c r="AZN5" s="204"/>
      <c r="AZO5" s="204"/>
      <c r="AZP5" s="204"/>
      <c r="AZQ5" s="204"/>
      <c r="AZR5" s="204"/>
      <c r="AZS5" s="204"/>
      <c r="AZT5" s="204"/>
      <c r="AZU5" s="204"/>
      <c r="AZV5" s="204"/>
      <c r="AZW5" s="204"/>
      <c r="AZX5" s="204"/>
      <c r="AZY5" s="204"/>
      <c r="AZZ5" s="204"/>
      <c r="BAA5" s="204"/>
      <c r="BAB5" s="204"/>
      <c r="BAC5" s="204"/>
      <c r="BAD5" s="204"/>
      <c r="BAE5" s="204"/>
      <c r="BAF5" s="204"/>
      <c r="BAG5" s="204"/>
      <c r="BAH5" s="204"/>
      <c r="BAI5" s="204"/>
      <c r="BAJ5" s="204"/>
      <c r="BAK5" s="204"/>
      <c r="BAL5" s="204"/>
      <c r="BAM5" s="204"/>
      <c r="BAN5" s="204"/>
      <c r="BAO5" s="204"/>
      <c r="BAP5" s="204"/>
      <c r="BAQ5" s="204"/>
      <c r="BAR5" s="204"/>
      <c r="BAS5" s="204"/>
      <c r="BAT5" s="204"/>
      <c r="BAU5" s="204"/>
      <c r="BAV5" s="204"/>
      <c r="BAW5" s="204"/>
      <c r="BAX5" s="204"/>
      <c r="BAY5" s="204"/>
      <c r="BAZ5" s="204"/>
      <c r="BBA5" s="204"/>
      <c r="BBB5" s="204"/>
      <c r="BBC5" s="204"/>
      <c r="BBD5" s="204"/>
      <c r="BBE5" s="204"/>
      <c r="BBF5" s="204"/>
      <c r="BBG5" s="204"/>
      <c r="BBH5" s="204"/>
      <c r="BBI5" s="204"/>
      <c r="BBJ5" s="204"/>
      <c r="BBK5" s="204"/>
      <c r="BBL5" s="204"/>
      <c r="BBM5" s="204"/>
      <c r="BBN5" s="204"/>
      <c r="BBO5" s="204"/>
      <c r="BBP5" s="204"/>
      <c r="BBQ5" s="204"/>
      <c r="BBR5" s="204"/>
      <c r="BBS5" s="204"/>
      <c r="BBT5" s="204"/>
      <c r="BBU5" s="204"/>
      <c r="BBV5" s="204"/>
      <c r="BBW5" s="204"/>
      <c r="BBX5" s="204"/>
      <c r="BBY5" s="204"/>
      <c r="BBZ5" s="204"/>
      <c r="BCA5" s="204"/>
      <c r="BCB5" s="204"/>
      <c r="BCC5" s="204"/>
      <c r="BCD5" s="204"/>
      <c r="BCE5" s="204"/>
      <c r="BCF5" s="204"/>
      <c r="BCG5" s="204"/>
      <c r="BCH5" s="204"/>
      <c r="BCI5" s="204"/>
      <c r="BCJ5" s="204"/>
      <c r="BCK5" s="204"/>
      <c r="BCL5" s="204"/>
      <c r="BCM5" s="204"/>
      <c r="BCN5" s="204"/>
      <c r="BCO5" s="204"/>
      <c r="BCP5" s="204"/>
      <c r="BCQ5" s="204"/>
      <c r="BCR5" s="204"/>
      <c r="BCS5" s="204"/>
      <c r="BCT5" s="204"/>
      <c r="BCU5" s="204"/>
      <c r="BCV5" s="204"/>
      <c r="BCW5" s="204"/>
      <c r="BCX5" s="204"/>
      <c r="BCY5" s="204"/>
      <c r="BCZ5" s="204"/>
      <c r="BDA5" s="204"/>
      <c r="BDB5" s="204"/>
      <c r="BDC5" s="204"/>
      <c r="BDD5" s="204"/>
      <c r="BDE5" s="204"/>
      <c r="BDF5" s="204"/>
      <c r="BDG5" s="204"/>
      <c r="BDH5" s="204"/>
      <c r="BDI5" s="204"/>
      <c r="BDJ5" s="204"/>
      <c r="BDK5" s="204"/>
      <c r="BDL5" s="204"/>
      <c r="BDM5" s="204"/>
      <c r="BDN5" s="204"/>
      <c r="BDO5" s="204"/>
      <c r="BDP5" s="204"/>
      <c r="BDQ5" s="204"/>
      <c r="BDR5" s="204"/>
      <c r="BDS5" s="204"/>
      <c r="BDT5" s="204"/>
      <c r="BDU5" s="204"/>
      <c r="BDV5" s="204"/>
      <c r="BDW5" s="204"/>
      <c r="BDX5" s="204"/>
      <c r="BDY5" s="204"/>
      <c r="BDZ5" s="204"/>
      <c r="BEA5" s="204"/>
      <c r="BEB5" s="204"/>
      <c r="BEC5" s="204"/>
      <c r="BED5" s="204"/>
      <c r="BEE5" s="204"/>
      <c r="BEF5" s="204"/>
      <c r="BEG5" s="204"/>
      <c r="BEH5" s="204"/>
      <c r="BEI5" s="204"/>
      <c r="BEJ5" s="204"/>
      <c r="BEK5" s="204"/>
      <c r="BEL5" s="204"/>
      <c r="BEM5" s="204"/>
      <c r="BEN5" s="204"/>
      <c r="BEO5" s="204"/>
      <c r="BEP5" s="204"/>
      <c r="BEQ5" s="204"/>
      <c r="BER5" s="204"/>
      <c r="BES5" s="204"/>
      <c r="BET5" s="204"/>
      <c r="BEU5" s="204"/>
      <c r="BEV5" s="204"/>
      <c r="BEW5" s="204"/>
      <c r="BEX5" s="204"/>
      <c r="BEY5" s="204"/>
      <c r="BEZ5" s="204"/>
      <c r="BFA5" s="204"/>
      <c r="BFB5" s="204"/>
      <c r="BFC5" s="204"/>
      <c r="BFD5" s="204"/>
      <c r="BFE5" s="204"/>
      <c r="BFF5" s="204"/>
      <c r="BFG5" s="204"/>
      <c r="BFH5" s="204"/>
      <c r="BFI5" s="204"/>
      <c r="BFJ5" s="204"/>
      <c r="BFK5" s="204"/>
      <c r="BFL5" s="204"/>
      <c r="BFM5" s="204"/>
      <c r="BFN5" s="204"/>
      <c r="BFO5" s="204"/>
      <c r="BFP5" s="204"/>
      <c r="BFQ5" s="204"/>
      <c r="BFR5" s="204"/>
      <c r="BFS5" s="204"/>
      <c r="BFT5" s="204"/>
      <c r="BFU5" s="204"/>
      <c r="BFV5" s="204"/>
      <c r="BFW5" s="204"/>
      <c r="BFX5" s="204"/>
      <c r="BFY5" s="204"/>
      <c r="BFZ5" s="204"/>
      <c r="BGA5" s="204"/>
      <c r="BGB5" s="204"/>
      <c r="BGC5" s="204"/>
      <c r="BGD5" s="204"/>
      <c r="BGE5" s="204"/>
      <c r="BGF5" s="204"/>
      <c r="BGG5" s="204"/>
      <c r="BGH5" s="204"/>
      <c r="BGI5" s="204"/>
      <c r="BGJ5" s="204"/>
      <c r="BGK5" s="204"/>
      <c r="BGL5" s="204"/>
      <c r="BGM5" s="204"/>
      <c r="BGN5" s="204"/>
      <c r="BGO5" s="204"/>
      <c r="BGP5" s="204"/>
      <c r="BGQ5" s="204"/>
      <c r="BGR5" s="204"/>
      <c r="BGS5" s="204"/>
      <c r="BGT5" s="204"/>
      <c r="BGU5" s="204"/>
      <c r="BGV5" s="204"/>
      <c r="BGW5" s="204"/>
      <c r="BGX5" s="204"/>
      <c r="BGY5" s="204"/>
      <c r="BGZ5" s="204"/>
      <c r="BHA5" s="204"/>
      <c r="BHB5" s="204"/>
      <c r="BHC5" s="204"/>
      <c r="BHD5" s="204"/>
      <c r="BHE5" s="204"/>
      <c r="BHF5" s="204"/>
      <c r="BHG5" s="204"/>
      <c r="BHH5" s="204"/>
      <c r="BHI5" s="204"/>
      <c r="BHJ5" s="204"/>
      <c r="BHK5" s="204"/>
      <c r="BHL5" s="204"/>
      <c r="BHM5" s="204"/>
      <c r="BHN5" s="204"/>
      <c r="BHO5" s="204"/>
      <c r="BHP5" s="204"/>
      <c r="BHQ5" s="204"/>
      <c r="BHR5" s="204"/>
      <c r="BHS5" s="204"/>
      <c r="BHT5" s="204"/>
      <c r="BHU5" s="204"/>
      <c r="BHV5" s="204"/>
      <c r="BHW5" s="204"/>
      <c r="BHX5" s="204"/>
      <c r="BHY5" s="204"/>
      <c r="BHZ5" s="204"/>
      <c r="BIA5" s="204"/>
      <c r="BIB5" s="204"/>
      <c r="BIC5" s="204"/>
      <c r="BID5" s="204"/>
      <c r="BIE5" s="204"/>
      <c r="BIF5" s="204"/>
      <c r="BIG5" s="204"/>
      <c r="BIH5" s="204"/>
      <c r="BII5" s="204"/>
      <c r="BIJ5" s="204"/>
      <c r="BIK5" s="204"/>
      <c r="BIL5" s="204"/>
      <c r="BIM5" s="204"/>
      <c r="BIN5" s="204"/>
      <c r="BIO5" s="204"/>
      <c r="BIP5" s="204"/>
      <c r="BIQ5" s="204"/>
      <c r="BIR5" s="204"/>
      <c r="BIS5" s="204"/>
      <c r="BIT5" s="204"/>
      <c r="BIU5" s="204"/>
      <c r="BIV5" s="204"/>
      <c r="BIW5" s="204"/>
      <c r="BIX5" s="204"/>
      <c r="BIY5" s="204"/>
      <c r="BIZ5" s="204"/>
      <c r="BJA5" s="204"/>
      <c r="BJB5" s="204"/>
      <c r="BJC5" s="204"/>
      <c r="BJD5" s="204"/>
      <c r="BJE5" s="204"/>
      <c r="BJF5" s="204"/>
      <c r="BJG5" s="204"/>
      <c r="BJH5" s="204"/>
      <c r="BJI5" s="204"/>
      <c r="BJJ5" s="204"/>
      <c r="BJK5" s="204"/>
      <c r="BJL5" s="204"/>
      <c r="BJM5" s="204"/>
      <c r="BJN5" s="204"/>
      <c r="BJO5" s="204"/>
      <c r="BJP5" s="204"/>
      <c r="BJQ5" s="204"/>
      <c r="BJR5" s="204"/>
      <c r="BJS5" s="204"/>
      <c r="BJT5" s="204"/>
      <c r="BJU5" s="204"/>
      <c r="BJV5" s="204"/>
      <c r="BJW5" s="204"/>
      <c r="BJX5" s="204"/>
      <c r="BJY5" s="204"/>
      <c r="BJZ5" s="204"/>
      <c r="BKA5" s="204"/>
      <c r="BKB5" s="204"/>
      <c r="BKC5" s="204"/>
      <c r="BKD5" s="204"/>
      <c r="BKE5" s="204"/>
      <c r="BKF5" s="204"/>
      <c r="BKG5" s="204"/>
      <c r="BKH5" s="204"/>
      <c r="BKI5" s="204"/>
      <c r="BKJ5" s="204"/>
      <c r="BKK5" s="204"/>
      <c r="BKL5" s="204"/>
      <c r="BKM5" s="204"/>
      <c r="BKN5" s="204"/>
      <c r="BKO5" s="204"/>
      <c r="BKP5" s="204"/>
      <c r="BKQ5" s="204"/>
      <c r="BKR5" s="204"/>
      <c r="BKS5" s="204"/>
      <c r="BKT5" s="204"/>
      <c r="BKU5" s="204"/>
      <c r="BKV5" s="204"/>
      <c r="BKW5" s="204"/>
      <c r="BKX5" s="204"/>
      <c r="BKY5" s="204"/>
      <c r="BKZ5" s="204"/>
      <c r="BLA5" s="204"/>
      <c r="BLB5" s="204"/>
      <c r="BLC5" s="204"/>
      <c r="BLD5" s="204"/>
      <c r="BLE5" s="204"/>
      <c r="BLF5" s="204"/>
      <c r="BLG5" s="204"/>
      <c r="BLH5" s="204"/>
      <c r="BLI5" s="204"/>
      <c r="BLJ5" s="204"/>
      <c r="BLK5" s="204"/>
      <c r="BLL5" s="204"/>
      <c r="BLM5" s="204"/>
      <c r="BLN5" s="204"/>
      <c r="BLO5" s="204"/>
      <c r="BLP5" s="204"/>
      <c r="BLQ5" s="204"/>
      <c r="BLR5" s="204"/>
      <c r="BLS5" s="204"/>
      <c r="BLT5" s="204"/>
      <c r="BLU5" s="204"/>
      <c r="BLV5" s="204"/>
      <c r="BLW5" s="204"/>
      <c r="BLX5" s="204"/>
      <c r="BLY5" s="204"/>
      <c r="BLZ5" s="204"/>
      <c r="BMA5" s="204"/>
      <c r="BMB5" s="204"/>
      <c r="BMC5" s="204"/>
      <c r="BMD5" s="204"/>
      <c r="BME5" s="204"/>
      <c r="BMF5" s="204"/>
      <c r="BMG5" s="204"/>
      <c r="BMH5" s="204"/>
      <c r="BMI5" s="204"/>
      <c r="BMJ5" s="204"/>
      <c r="BMK5" s="204"/>
      <c r="BML5" s="204"/>
      <c r="BMM5" s="204"/>
      <c r="BMN5" s="204"/>
      <c r="BMO5" s="204"/>
      <c r="BMP5" s="204"/>
      <c r="BMQ5" s="204"/>
      <c r="BMR5" s="204"/>
      <c r="BMS5" s="204"/>
      <c r="BMT5" s="204"/>
      <c r="BMU5" s="204"/>
      <c r="BMV5" s="204"/>
      <c r="BMW5" s="204"/>
      <c r="BMX5" s="204"/>
      <c r="BMY5" s="204"/>
      <c r="BMZ5" s="204"/>
      <c r="BNA5" s="204"/>
      <c r="BNB5" s="204"/>
      <c r="BNC5" s="204"/>
      <c r="BND5" s="204"/>
      <c r="BNE5" s="204"/>
      <c r="BNF5" s="204"/>
      <c r="BNG5" s="204"/>
      <c r="BNH5" s="204"/>
      <c r="BNI5" s="204"/>
      <c r="BNJ5" s="204"/>
      <c r="BNK5" s="204"/>
      <c r="BNL5" s="204"/>
      <c r="BNM5" s="204"/>
      <c r="BNN5" s="204"/>
      <c r="BNO5" s="204"/>
      <c r="BNP5" s="204"/>
      <c r="BNQ5" s="204"/>
      <c r="BNR5" s="204"/>
      <c r="BNS5" s="204"/>
      <c r="BNT5" s="204"/>
      <c r="BNU5" s="204"/>
      <c r="BNV5" s="204"/>
      <c r="BNW5" s="204"/>
      <c r="BNX5" s="204"/>
      <c r="BNY5" s="204"/>
      <c r="BNZ5" s="204"/>
      <c r="BOA5" s="204"/>
      <c r="BOB5" s="204"/>
      <c r="BOC5" s="204"/>
      <c r="BOD5" s="204"/>
      <c r="BOE5" s="204"/>
      <c r="BOF5" s="204"/>
      <c r="BOG5" s="204"/>
      <c r="BOH5" s="204"/>
      <c r="BOI5" s="204"/>
      <c r="BOJ5" s="204"/>
      <c r="BOK5" s="204"/>
      <c r="BOL5" s="204"/>
      <c r="BOM5" s="204"/>
      <c r="BON5" s="204"/>
      <c r="BOO5" s="204"/>
      <c r="BOP5" s="204"/>
      <c r="BOQ5" s="204"/>
      <c r="BOR5" s="204"/>
      <c r="BOS5" s="204"/>
      <c r="BOT5" s="204"/>
      <c r="BOU5" s="204"/>
      <c r="BOV5" s="204"/>
      <c r="BOW5" s="204"/>
      <c r="BOX5" s="204"/>
      <c r="BOY5" s="204"/>
      <c r="BOZ5" s="204"/>
      <c r="BPA5" s="204"/>
      <c r="BPB5" s="204"/>
      <c r="BPC5" s="204"/>
      <c r="BPD5" s="204"/>
      <c r="BPE5" s="204"/>
      <c r="BPF5" s="204"/>
      <c r="BPG5" s="204"/>
      <c r="BPH5" s="204"/>
      <c r="BPI5" s="204"/>
      <c r="BPJ5" s="204"/>
      <c r="BPK5" s="204"/>
      <c r="BPL5" s="204"/>
      <c r="BPM5" s="204"/>
      <c r="BPN5" s="204"/>
      <c r="BPO5" s="204"/>
      <c r="BPP5" s="204"/>
      <c r="BPQ5" s="204"/>
      <c r="BPR5" s="204"/>
      <c r="BPS5" s="204"/>
      <c r="BPT5" s="204"/>
      <c r="BPU5" s="204"/>
      <c r="BPV5" s="204"/>
      <c r="BPW5" s="204"/>
      <c r="BPX5" s="204"/>
      <c r="BPY5" s="204"/>
      <c r="BPZ5" s="204"/>
      <c r="BQA5" s="204"/>
      <c r="BQB5" s="204"/>
      <c r="BQC5" s="204"/>
      <c r="BQD5" s="204"/>
      <c r="BQE5" s="204"/>
      <c r="BQF5" s="204"/>
      <c r="BQG5" s="204"/>
      <c r="BQH5" s="204"/>
      <c r="BQI5" s="204"/>
      <c r="BQJ5" s="204"/>
      <c r="BQK5" s="204"/>
      <c r="BQL5" s="204"/>
      <c r="BQM5" s="204"/>
      <c r="BQN5" s="204"/>
      <c r="BQO5" s="204"/>
      <c r="BQP5" s="204"/>
      <c r="BQQ5" s="204"/>
      <c r="BQR5" s="204"/>
      <c r="BQS5" s="204"/>
      <c r="BQT5" s="204"/>
      <c r="BQU5" s="204"/>
      <c r="BQV5" s="204"/>
      <c r="BQW5" s="204"/>
      <c r="BQX5" s="204"/>
      <c r="BQY5" s="204"/>
      <c r="BQZ5" s="204"/>
      <c r="BRA5" s="204"/>
      <c r="BRB5" s="204"/>
      <c r="BRC5" s="204"/>
      <c r="BRD5" s="204"/>
      <c r="BRE5" s="204"/>
      <c r="BRF5" s="204"/>
      <c r="BRG5" s="204"/>
      <c r="BRH5" s="204"/>
      <c r="BRI5" s="204"/>
      <c r="BRJ5" s="204"/>
      <c r="BRK5" s="204"/>
      <c r="BRL5" s="204"/>
      <c r="BRM5" s="204"/>
      <c r="BRN5" s="204"/>
      <c r="BRO5" s="204"/>
      <c r="BRP5" s="204"/>
      <c r="BRQ5" s="204"/>
      <c r="BRR5" s="204"/>
      <c r="BRS5" s="204"/>
      <c r="BRT5" s="204"/>
      <c r="BRU5" s="204"/>
      <c r="BRV5" s="204"/>
      <c r="BRW5" s="204"/>
      <c r="BRX5" s="204"/>
      <c r="BRY5" s="204"/>
      <c r="BRZ5" s="204"/>
      <c r="BSA5" s="204"/>
      <c r="BSB5" s="204"/>
      <c r="BSC5" s="204"/>
      <c r="BSD5" s="204"/>
      <c r="BSE5" s="204"/>
      <c r="BSF5" s="204"/>
      <c r="BSG5" s="204"/>
      <c r="BSH5" s="204"/>
      <c r="BSI5" s="204"/>
      <c r="BSJ5" s="204"/>
      <c r="BSK5" s="204"/>
      <c r="BSL5" s="204"/>
      <c r="BSM5" s="204"/>
      <c r="BSN5" s="204"/>
      <c r="BSO5" s="204"/>
      <c r="BSP5" s="204"/>
      <c r="BSQ5" s="204"/>
      <c r="BSR5" s="204"/>
      <c r="BSS5" s="204"/>
      <c r="BST5" s="204"/>
      <c r="BSU5" s="204"/>
      <c r="BSV5" s="204"/>
      <c r="BSW5" s="204"/>
      <c r="BSX5" s="204"/>
      <c r="BSY5" s="204"/>
      <c r="BSZ5" s="204"/>
      <c r="BTA5" s="204"/>
      <c r="BTB5" s="204"/>
      <c r="BTC5" s="204"/>
      <c r="BTD5" s="204"/>
      <c r="BTE5" s="204"/>
      <c r="BTF5" s="204"/>
      <c r="BTG5" s="204"/>
      <c r="BTH5" s="204"/>
      <c r="BTI5" s="204"/>
      <c r="BTJ5" s="204"/>
      <c r="BTK5" s="204"/>
      <c r="BTL5" s="204"/>
      <c r="BTM5" s="204"/>
      <c r="BTN5" s="204"/>
      <c r="BTO5" s="204"/>
      <c r="BTP5" s="204"/>
      <c r="BTQ5" s="204"/>
      <c r="BTR5" s="204"/>
      <c r="BTS5" s="204"/>
      <c r="BTT5" s="204"/>
      <c r="BTU5" s="204"/>
      <c r="BTV5" s="204"/>
      <c r="BTW5" s="204"/>
      <c r="BTX5" s="204"/>
      <c r="BTY5" s="204"/>
      <c r="BTZ5" s="204"/>
      <c r="BUA5" s="204"/>
      <c r="BUB5" s="204"/>
      <c r="BUC5" s="204"/>
      <c r="BUD5" s="204"/>
      <c r="BUE5" s="204"/>
      <c r="BUF5" s="204"/>
      <c r="BUG5" s="204"/>
      <c r="BUH5" s="204"/>
      <c r="BUI5" s="204"/>
      <c r="BUJ5" s="204"/>
      <c r="BUK5" s="204"/>
      <c r="BUL5" s="204"/>
      <c r="BUM5" s="204"/>
      <c r="BUN5" s="204"/>
      <c r="BUO5" s="204"/>
      <c r="BUP5" s="204"/>
      <c r="BUQ5" s="204"/>
      <c r="BUR5" s="204"/>
      <c r="BUS5" s="204"/>
      <c r="BUT5" s="204"/>
      <c r="BUU5" s="204"/>
      <c r="BUV5" s="204"/>
      <c r="BUW5" s="204"/>
      <c r="BUX5" s="204"/>
      <c r="BUY5" s="204"/>
      <c r="BUZ5" s="204"/>
      <c r="BVA5" s="204"/>
      <c r="BVB5" s="204"/>
      <c r="BVC5" s="204"/>
      <c r="BVD5" s="204"/>
      <c r="BVE5" s="204"/>
      <c r="BVF5" s="204"/>
      <c r="BVG5" s="204"/>
      <c r="BVH5" s="204"/>
      <c r="BVI5" s="204"/>
      <c r="BVJ5" s="204"/>
      <c r="BVK5" s="204"/>
      <c r="BVL5" s="204"/>
      <c r="BVM5" s="204"/>
      <c r="BVN5" s="204"/>
      <c r="BVO5" s="204"/>
      <c r="BVP5" s="204"/>
      <c r="BVQ5" s="204"/>
      <c r="BVR5" s="204"/>
      <c r="BVS5" s="204"/>
      <c r="BVT5" s="204"/>
      <c r="BVU5" s="204"/>
      <c r="BVV5" s="204"/>
      <c r="BVW5" s="204"/>
      <c r="BVX5" s="204"/>
      <c r="BVY5" s="204"/>
      <c r="BVZ5" s="204"/>
      <c r="BWA5" s="204"/>
      <c r="BWB5" s="204"/>
      <c r="BWC5" s="204"/>
      <c r="BWD5" s="204"/>
      <c r="BWE5" s="204"/>
      <c r="BWF5" s="204"/>
      <c r="BWG5" s="204"/>
      <c r="BWH5" s="204"/>
      <c r="BWI5" s="204"/>
      <c r="BWJ5" s="204"/>
      <c r="BWK5" s="204"/>
      <c r="BWL5" s="204"/>
      <c r="BWM5" s="204"/>
      <c r="BWN5" s="204"/>
      <c r="BWO5" s="204"/>
      <c r="BWP5" s="204"/>
      <c r="BWQ5" s="204"/>
      <c r="BWR5" s="204"/>
      <c r="BWS5" s="204"/>
      <c r="BWT5" s="204"/>
      <c r="BWU5" s="204"/>
      <c r="BWV5" s="204"/>
      <c r="BWW5" s="204"/>
      <c r="BWX5" s="204"/>
      <c r="BWY5" s="204"/>
      <c r="BWZ5" s="204"/>
      <c r="BXA5" s="204"/>
      <c r="BXB5" s="204"/>
      <c r="BXC5" s="204"/>
      <c r="BXD5" s="204"/>
      <c r="BXE5" s="204"/>
      <c r="BXF5" s="204"/>
      <c r="BXG5" s="204"/>
      <c r="BXH5" s="204"/>
      <c r="BXI5" s="204"/>
      <c r="BXJ5" s="204"/>
      <c r="BXK5" s="204"/>
      <c r="BXL5" s="204"/>
      <c r="BXM5" s="204"/>
      <c r="BXN5" s="204"/>
      <c r="BXO5" s="204"/>
      <c r="BXP5" s="204"/>
      <c r="BXQ5" s="204"/>
      <c r="BXR5" s="204"/>
      <c r="BXS5" s="204"/>
      <c r="BXT5" s="204"/>
      <c r="BXU5" s="204"/>
      <c r="BXV5" s="204"/>
      <c r="BXW5" s="204"/>
      <c r="BXX5" s="204"/>
      <c r="BXY5" s="204"/>
      <c r="BXZ5" s="204"/>
      <c r="BYA5" s="204"/>
      <c r="BYB5" s="204"/>
      <c r="BYC5" s="204"/>
      <c r="BYD5" s="204"/>
      <c r="BYE5" s="204"/>
      <c r="BYF5" s="204"/>
      <c r="BYG5" s="204"/>
      <c r="BYH5" s="204"/>
      <c r="BYI5" s="204"/>
      <c r="BYJ5" s="204"/>
      <c r="BYK5" s="204"/>
      <c r="BYL5" s="204"/>
      <c r="BYM5" s="204"/>
      <c r="BYN5" s="204"/>
      <c r="BYO5" s="204"/>
      <c r="BYP5" s="204"/>
      <c r="BYQ5" s="204"/>
      <c r="BYR5" s="204"/>
      <c r="BYS5" s="204"/>
      <c r="BYT5" s="204"/>
      <c r="BYU5" s="204"/>
      <c r="BYV5" s="204"/>
      <c r="BYW5" s="204"/>
      <c r="BYX5" s="204"/>
      <c r="BYY5" s="204"/>
      <c r="BYZ5" s="204"/>
      <c r="BZA5" s="204"/>
      <c r="BZB5" s="204"/>
      <c r="BZC5" s="204"/>
      <c r="BZD5" s="204"/>
      <c r="BZE5" s="204"/>
      <c r="BZF5" s="204"/>
      <c r="BZG5" s="204"/>
      <c r="BZH5" s="204"/>
      <c r="BZI5" s="204"/>
      <c r="BZJ5" s="204"/>
      <c r="BZK5" s="204"/>
      <c r="BZL5" s="204"/>
      <c r="BZM5" s="204"/>
      <c r="BZN5" s="204"/>
      <c r="BZO5" s="204"/>
      <c r="BZP5" s="204"/>
      <c r="BZQ5" s="204"/>
      <c r="BZR5" s="204"/>
      <c r="BZS5" s="204"/>
      <c r="BZT5" s="204"/>
      <c r="BZU5" s="204"/>
      <c r="BZV5" s="204"/>
      <c r="BZW5" s="204"/>
      <c r="BZX5" s="204"/>
      <c r="BZY5" s="204"/>
      <c r="BZZ5" s="204"/>
      <c r="CAA5" s="204"/>
      <c r="CAB5" s="204"/>
      <c r="CAC5" s="204"/>
      <c r="CAD5" s="204"/>
      <c r="CAE5" s="204"/>
      <c r="CAF5" s="204"/>
      <c r="CAG5" s="204"/>
      <c r="CAH5" s="204"/>
      <c r="CAI5" s="204"/>
      <c r="CAJ5" s="204"/>
      <c r="CAK5" s="204"/>
      <c r="CAL5" s="204"/>
      <c r="CAM5" s="204"/>
      <c r="CAN5" s="204"/>
      <c r="CAO5" s="204"/>
      <c r="CAP5" s="204"/>
      <c r="CAQ5" s="204"/>
      <c r="CAR5" s="204"/>
      <c r="CAS5" s="204"/>
      <c r="CAT5" s="204"/>
      <c r="CAU5" s="204"/>
      <c r="CAV5" s="204"/>
      <c r="CAW5" s="204"/>
      <c r="CAX5" s="204"/>
      <c r="CAY5" s="204"/>
      <c r="CAZ5" s="204"/>
      <c r="CBA5" s="204"/>
      <c r="CBB5" s="204"/>
      <c r="CBC5" s="204"/>
      <c r="CBD5" s="204"/>
      <c r="CBE5" s="204"/>
      <c r="CBF5" s="204"/>
      <c r="CBG5" s="204"/>
      <c r="CBH5" s="204"/>
      <c r="CBI5" s="204"/>
      <c r="CBJ5" s="204"/>
      <c r="CBK5" s="204"/>
      <c r="CBL5" s="204"/>
      <c r="CBM5" s="204"/>
      <c r="CBN5" s="204"/>
      <c r="CBO5" s="204"/>
      <c r="CBP5" s="204"/>
      <c r="CBQ5" s="204"/>
      <c r="CBR5" s="204"/>
      <c r="CBS5" s="204"/>
      <c r="CBT5" s="204"/>
      <c r="CBU5" s="204"/>
      <c r="CBV5" s="204"/>
      <c r="CBW5" s="204"/>
      <c r="CBX5" s="204"/>
      <c r="CBY5" s="204"/>
      <c r="CBZ5" s="204"/>
      <c r="CCA5" s="204"/>
      <c r="CCB5" s="204"/>
      <c r="CCC5" s="204"/>
      <c r="CCD5" s="204"/>
      <c r="CCE5" s="204"/>
      <c r="CCF5" s="204"/>
      <c r="CCG5" s="204"/>
      <c r="CCH5" s="204"/>
      <c r="CCI5" s="204"/>
      <c r="CCJ5" s="204"/>
      <c r="CCK5" s="204"/>
      <c r="CCL5" s="204"/>
      <c r="CCM5" s="204"/>
      <c r="CCN5" s="204"/>
      <c r="CCO5" s="204"/>
      <c r="CCP5" s="204"/>
      <c r="CCQ5" s="204"/>
      <c r="CCR5" s="204"/>
      <c r="CCS5" s="204"/>
      <c r="CCT5" s="204"/>
      <c r="CCU5" s="204"/>
      <c r="CCV5" s="204"/>
      <c r="CCW5" s="204"/>
      <c r="CCX5" s="204"/>
      <c r="CCY5" s="204"/>
      <c r="CCZ5" s="204"/>
      <c r="CDA5" s="204"/>
      <c r="CDB5" s="204"/>
      <c r="CDC5" s="204"/>
      <c r="CDD5" s="204"/>
      <c r="CDE5" s="204"/>
      <c r="CDF5" s="204"/>
      <c r="CDG5" s="204"/>
      <c r="CDH5" s="204"/>
      <c r="CDI5" s="204"/>
      <c r="CDJ5" s="204"/>
      <c r="CDK5" s="204"/>
      <c r="CDL5" s="204"/>
      <c r="CDM5" s="204"/>
      <c r="CDN5" s="204"/>
      <c r="CDO5" s="204"/>
      <c r="CDP5" s="204"/>
      <c r="CDQ5" s="204"/>
      <c r="CDR5" s="204"/>
      <c r="CDS5" s="204"/>
      <c r="CDT5" s="204"/>
      <c r="CDU5" s="204"/>
      <c r="CDV5" s="204"/>
      <c r="CDW5" s="204"/>
      <c r="CDX5" s="204"/>
      <c r="CDY5" s="204"/>
      <c r="CDZ5" s="204"/>
      <c r="CEA5" s="204"/>
      <c r="CEB5" s="204"/>
      <c r="CEC5" s="204"/>
      <c r="CED5" s="204"/>
      <c r="CEE5" s="204"/>
      <c r="CEF5" s="204"/>
      <c r="CEG5" s="204"/>
      <c r="CEH5" s="204"/>
      <c r="CEI5" s="204"/>
      <c r="CEJ5" s="204"/>
      <c r="CEK5" s="204"/>
      <c r="CEL5" s="204"/>
      <c r="CEM5" s="204"/>
      <c r="CEN5" s="204"/>
      <c r="CEO5" s="204"/>
      <c r="CEP5" s="204"/>
      <c r="CEQ5" s="204"/>
      <c r="CER5" s="204"/>
      <c r="CES5" s="204"/>
      <c r="CET5" s="204"/>
      <c r="CEU5" s="204"/>
      <c r="CEV5" s="204"/>
      <c r="CEW5" s="204"/>
      <c r="CEX5" s="204"/>
      <c r="CEY5" s="204"/>
      <c r="CEZ5" s="204"/>
      <c r="CFA5" s="204"/>
      <c r="CFB5" s="204"/>
      <c r="CFC5" s="204"/>
      <c r="CFD5" s="204"/>
      <c r="CFE5" s="204"/>
      <c r="CFF5" s="204"/>
      <c r="CFG5" s="204"/>
      <c r="CFH5" s="204"/>
      <c r="CFI5" s="204"/>
      <c r="CFJ5" s="204"/>
      <c r="CFK5" s="204"/>
      <c r="CFL5" s="204"/>
      <c r="CFM5" s="204"/>
      <c r="CFN5" s="204"/>
      <c r="CFO5" s="204"/>
      <c r="CFP5" s="204"/>
      <c r="CFQ5" s="204"/>
      <c r="CFR5" s="204"/>
      <c r="CFS5" s="204"/>
      <c r="CFT5" s="204"/>
      <c r="CFU5" s="204"/>
      <c r="CFV5" s="204"/>
      <c r="CFW5" s="204"/>
      <c r="CFX5" s="204"/>
      <c r="CFY5" s="204"/>
      <c r="CFZ5" s="204"/>
      <c r="CGA5" s="204"/>
      <c r="CGB5" s="204"/>
      <c r="CGC5" s="204"/>
      <c r="CGD5" s="204"/>
      <c r="CGE5" s="204"/>
      <c r="CGF5" s="204"/>
      <c r="CGG5" s="204"/>
      <c r="CGH5" s="204"/>
      <c r="CGI5" s="204"/>
      <c r="CGJ5" s="204"/>
      <c r="CGK5" s="204"/>
      <c r="CGL5" s="204"/>
      <c r="CGM5" s="204"/>
      <c r="CGN5" s="204"/>
      <c r="CGO5" s="204"/>
      <c r="CGP5" s="204"/>
      <c r="CGQ5" s="204"/>
      <c r="CGR5" s="204"/>
      <c r="CGS5" s="204"/>
      <c r="CGT5" s="204"/>
      <c r="CGU5" s="204"/>
      <c r="CGV5" s="204"/>
      <c r="CGW5" s="204"/>
      <c r="CGX5" s="204"/>
      <c r="CGY5" s="204"/>
      <c r="CGZ5" s="204"/>
      <c r="CHA5" s="204"/>
      <c r="CHB5" s="204"/>
      <c r="CHC5" s="204"/>
      <c r="CHD5" s="204"/>
      <c r="CHE5" s="204"/>
      <c r="CHF5" s="204"/>
      <c r="CHG5" s="204"/>
      <c r="CHH5" s="204"/>
      <c r="CHI5" s="204"/>
      <c r="CHJ5" s="204"/>
      <c r="CHK5" s="204"/>
      <c r="CHL5" s="204"/>
      <c r="CHM5" s="204"/>
      <c r="CHN5" s="204"/>
      <c r="CHO5" s="204"/>
      <c r="CHP5" s="204"/>
      <c r="CHQ5" s="204"/>
      <c r="CHR5" s="204"/>
      <c r="CHS5" s="204"/>
      <c r="CHT5" s="204"/>
      <c r="CHU5" s="204"/>
      <c r="CHV5" s="204"/>
      <c r="CHW5" s="204"/>
      <c r="CHX5" s="204"/>
      <c r="CHY5" s="204"/>
      <c r="CHZ5" s="204"/>
      <c r="CIA5" s="204"/>
      <c r="CIB5" s="204"/>
      <c r="CIC5" s="204"/>
      <c r="CID5" s="204"/>
      <c r="CIE5" s="204"/>
      <c r="CIF5" s="204"/>
      <c r="CIG5" s="204"/>
      <c r="CIH5" s="204"/>
      <c r="CII5" s="204"/>
      <c r="CIJ5" s="204"/>
      <c r="CIK5" s="204"/>
      <c r="CIL5" s="204"/>
      <c r="CIM5" s="204"/>
      <c r="CIN5" s="204"/>
      <c r="CIO5" s="204"/>
      <c r="CIP5" s="204"/>
      <c r="CIQ5" s="204"/>
      <c r="CIR5" s="204"/>
      <c r="CIS5" s="204"/>
      <c r="CIT5" s="204"/>
      <c r="CIU5" s="204"/>
      <c r="CIV5" s="204"/>
      <c r="CIW5" s="204"/>
      <c r="CIX5" s="204"/>
      <c r="CIY5" s="204"/>
      <c r="CIZ5" s="204"/>
      <c r="CJA5" s="204"/>
      <c r="CJB5" s="204"/>
      <c r="CJC5" s="204"/>
      <c r="CJD5" s="204"/>
      <c r="CJE5" s="204"/>
      <c r="CJF5" s="204"/>
      <c r="CJG5" s="204"/>
      <c r="CJH5" s="204"/>
      <c r="CJI5" s="204"/>
      <c r="CJJ5" s="204"/>
      <c r="CJK5" s="204"/>
      <c r="CJL5" s="204"/>
      <c r="CJM5" s="204"/>
      <c r="CJN5" s="204"/>
      <c r="CJO5" s="204"/>
      <c r="CJP5" s="204"/>
      <c r="CJQ5" s="204"/>
      <c r="CJR5" s="204"/>
      <c r="CJS5" s="204"/>
      <c r="CJT5" s="204"/>
      <c r="CJU5" s="204"/>
      <c r="CJV5" s="204"/>
      <c r="CJW5" s="204"/>
      <c r="CJX5" s="204"/>
      <c r="CJY5" s="204"/>
      <c r="CJZ5" s="204"/>
      <c r="CKA5" s="204"/>
      <c r="CKB5" s="204"/>
      <c r="CKC5" s="204"/>
      <c r="CKD5" s="204"/>
      <c r="CKE5" s="204"/>
      <c r="CKF5" s="204"/>
      <c r="CKG5" s="204"/>
      <c r="CKH5" s="204"/>
      <c r="CKI5" s="204"/>
      <c r="CKJ5" s="204"/>
      <c r="CKK5" s="204"/>
      <c r="CKL5" s="204"/>
      <c r="CKM5" s="204"/>
      <c r="CKN5" s="204"/>
      <c r="CKO5" s="204"/>
      <c r="CKP5" s="204"/>
      <c r="CKQ5" s="204"/>
      <c r="CKR5" s="204"/>
      <c r="CKS5" s="204"/>
      <c r="CKT5" s="204"/>
      <c r="CKU5" s="204"/>
      <c r="CKV5" s="204"/>
      <c r="CKW5" s="204"/>
      <c r="CKX5" s="204"/>
      <c r="CKY5" s="204"/>
      <c r="CKZ5" s="204"/>
      <c r="CLA5" s="204"/>
      <c r="CLB5" s="204"/>
      <c r="CLC5" s="204"/>
      <c r="CLD5" s="204"/>
      <c r="CLE5" s="204"/>
      <c r="CLF5" s="204"/>
      <c r="CLG5" s="204"/>
      <c r="CLH5" s="204"/>
      <c r="CLI5" s="204"/>
      <c r="CLJ5" s="204"/>
      <c r="CLK5" s="204"/>
      <c r="CLL5" s="204"/>
      <c r="CLM5" s="204"/>
      <c r="CLN5" s="204"/>
      <c r="CLO5" s="204"/>
      <c r="CLP5" s="204"/>
      <c r="CLQ5" s="204"/>
      <c r="CLR5" s="204"/>
      <c r="CLS5" s="204"/>
      <c r="CLT5" s="204"/>
      <c r="CLU5" s="204"/>
      <c r="CLV5" s="204"/>
      <c r="CLW5" s="204"/>
      <c r="CLX5" s="204"/>
      <c r="CLY5" s="204"/>
      <c r="CLZ5" s="204"/>
      <c r="CMA5" s="204"/>
      <c r="CMB5" s="204"/>
      <c r="CMC5" s="204"/>
      <c r="CMD5" s="204"/>
      <c r="CME5" s="204"/>
      <c r="CMF5" s="204"/>
      <c r="CMG5" s="204"/>
      <c r="CMH5" s="204"/>
      <c r="CMI5" s="204"/>
      <c r="CMJ5" s="204"/>
      <c r="CMK5" s="204"/>
      <c r="CML5" s="204"/>
      <c r="CMM5" s="204"/>
      <c r="CMN5" s="204"/>
      <c r="CMO5" s="204"/>
      <c r="CMP5" s="204"/>
      <c r="CMQ5" s="204"/>
      <c r="CMR5" s="204"/>
      <c r="CMS5" s="204"/>
      <c r="CMT5" s="204"/>
      <c r="CMU5" s="204"/>
      <c r="CMV5" s="204"/>
      <c r="CMW5" s="204"/>
      <c r="CMX5" s="204"/>
      <c r="CMY5" s="204"/>
      <c r="CMZ5" s="204"/>
      <c r="CNA5" s="204"/>
      <c r="CNB5" s="204"/>
      <c r="CNC5" s="204"/>
      <c r="CND5" s="204"/>
      <c r="CNE5" s="204"/>
      <c r="CNF5" s="204"/>
      <c r="CNG5" s="204"/>
      <c r="CNH5" s="204"/>
      <c r="CNI5" s="204"/>
      <c r="CNJ5" s="204"/>
      <c r="CNK5" s="204"/>
      <c r="CNL5" s="204"/>
      <c r="CNM5" s="204"/>
      <c r="CNN5" s="204"/>
      <c r="CNO5" s="204"/>
      <c r="CNP5" s="204"/>
      <c r="CNQ5" s="204"/>
      <c r="CNR5" s="204"/>
      <c r="CNS5" s="204"/>
      <c r="CNT5" s="204"/>
      <c r="CNU5" s="204"/>
      <c r="CNV5" s="204"/>
      <c r="CNW5" s="204"/>
      <c r="CNX5" s="204"/>
      <c r="CNY5" s="204"/>
      <c r="CNZ5" s="204"/>
      <c r="COA5" s="204"/>
      <c r="COB5" s="204"/>
      <c r="COC5" s="204"/>
      <c r="COD5" s="204"/>
      <c r="COE5" s="204"/>
      <c r="COF5" s="204"/>
      <c r="COG5" s="204"/>
      <c r="COH5" s="204"/>
      <c r="COI5" s="204"/>
      <c r="COJ5" s="204"/>
      <c r="COK5" s="204"/>
      <c r="COL5" s="204"/>
      <c r="COM5" s="204"/>
      <c r="CON5" s="204"/>
      <c r="COO5" s="204"/>
      <c r="COP5" s="204"/>
      <c r="COQ5" s="204"/>
      <c r="COR5" s="204"/>
      <c r="COS5" s="204"/>
      <c r="COT5" s="204"/>
      <c r="COU5" s="204"/>
      <c r="COV5" s="204"/>
      <c r="COW5" s="204"/>
      <c r="COX5" s="204"/>
      <c r="COY5" s="204"/>
      <c r="COZ5" s="204"/>
      <c r="CPA5" s="204"/>
      <c r="CPB5" s="204"/>
      <c r="CPC5" s="204"/>
      <c r="CPD5" s="204"/>
      <c r="CPE5" s="204"/>
      <c r="CPF5" s="204"/>
      <c r="CPG5" s="204"/>
      <c r="CPH5" s="204"/>
      <c r="CPI5" s="204"/>
      <c r="CPJ5" s="204"/>
      <c r="CPK5" s="204"/>
      <c r="CPL5" s="204"/>
      <c r="CPM5" s="204"/>
      <c r="CPN5" s="204"/>
      <c r="CPO5" s="204"/>
      <c r="CPP5" s="204"/>
      <c r="CPQ5" s="204"/>
      <c r="CPR5" s="204"/>
      <c r="CPS5" s="204"/>
      <c r="CPT5" s="204"/>
      <c r="CPU5" s="204"/>
      <c r="CPV5" s="204"/>
      <c r="CPW5" s="204"/>
      <c r="CPX5" s="204"/>
      <c r="CPY5" s="204"/>
      <c r="CPZ5" s="204"/>
      <c r="CQA5" s="204"/>
      <c r="CQB5" s="204"/>
      <c r="CQC5" s="204"/>
      <c r="CQD5" s="204"/>
      <c r="CQE5" s="204"/>
      <c r="CQF5" s="204"/>
      <c r="CQG5" s="204"/>
      <c r="CQH5" s="204"/>
      <c r="CQI5" s="204"/>
      <c r="CQJ5" s="204"/>
      <c r="CQK5" s="204"/>
      <c r="CQL5" s="204"/>
      <c r="CQM5" s="204"/>
      <c r="CQN5" s="204"/>
      <c r="CQO5" s="204"/>
      <c r="CQP5" s="204"/>
      <c r="CQQ5" s="204"/>
      <c r="CQR5" s="204"/>
      <c r="CQS5" s="204"/>
      <c r="CQT5" s="204"/>
      <c r="CQU5" s="204"/>
      <c r="CQV5" s="204"/>
      <c r="CQW5" s="204"/>
      <c r="CQX5" s="204"/>
      <c r="CQY5" s="204"/>
      <c r="CQZ5" s="204"/>
      <c r="CRA5" s="204"/>
      <c r="CRB5" s="204"/>
      <c r="CRC5" s="204"/>
      <c r="CRD5" s="204"/>
      <c r="CRE5" s="204"/>
      <c r="CRF5" s="204"/>
      <c r="CRG5" s="204"/>
      <c r="CRH5" s="204"/>
      <c r="CRI5" s="204"/>
      <c r="CRJ5" s="204"/>
      <c r="CRK5" s="204"/>
      <c r="CRL5" s="204"/>
      <c r="CRM5" s="204"/>
      <c r="CRN5" s="204"/>
      <c r="CRO5" s="204"/>
      <c r="CRP5" s="204"/>
      <c r="CRQ5" s="204"/>
      <c r="CRR5" s="204"/>
      <c r="CRS5" s="204"/>
      <c r="CRT5" s="204"/>
      <c r="CRU5" s="204"/>
      <c r="CRV5" s="204"/>
      <c r="CRW5" s="204"/>
      <c r="CRX5" s="204"/>
      <c r="CRY5" s="204"/>
      <c r="CRZ5" s="204"/>
      <c r="CSA5" s="204"/>
      <c r="CSB5" s="204"/>
      <c r="CSC5" s="204"/>
      <c r="CSD5" s="204"/>
      <c r="CSE5" s="204"/>
      <c r="CSF5" s="204"/>
      <c r="CSG5" s="204"/>
      <c r="CSH5" s="204"/>
      <c r="CSI5" s="204"/>
      <c r="CSJ5" s="204"/>
      <c r="CSK5" s="204"/>
      <c r="CSL5" s="204"/>
      <c r="CSM5" s="204"/>
      <c r="CSN5" s="204"/>
      <c r="CSO5" s="204"/>
      <c r="CSP5" s="204"/>
      <c r="CSQ5" s="204"/>
      <c r="CSR5" s="204"/>
      <c r="CSS5" s="204"/>
      <c r="CST5" s="204"/>
      <c r="CSU5" s="204"/>
      <c r="CSV5" s="204"/>
      <c r="CSW5" s="204"/>
      <c r="CSX5" s="204"/>
      <c r="CSY5" s="204"/>
      <c r="CSZ5" s="204"/>
      <c r="CTA5" s="204"/>
      <c r="CTB5" s="204"/>
      <c r="CTC5" s="204"/>
      <c r="CTD5" s="204"/>
      <c r="CTE5" s="204"/>
      <c r="CTF5" s="204"/>
      <c r="CTG5" s="204"/>
      <c r="CTH5" s="204"/>
      <c r="CTI5" s="204"/>
      <c r="CTJ5" s="204"/>
      <c r="CTK5" s="204"/>
      <c r="CTL5" s="204"/>
      <c r="CTM5" s="204"/>
      <c r="CTN5" s="204"/>
      <c r="CTO5" s="204"/>
      <c r="CTP5" s="204"/>
      <c r="CTQ5" s="204"/>
      <c r="CTR5" s="204"/>
      <c r="CTS5" s="204"/>
      <c r="CTT5" s="204"/>
      <c r="CTU5" s="204"/>
      <c r="CTV5" s="204"/>
      <c r="CTW5" s="204"/>
      <c r="CTX5" s="204"/>
      <c r="CTY5" s="204"/>
      <c r="CTZ5" s="204"/>
      <c r="CUA5" s="204"/>
      <c r="CUB5" s="204"/>
      <c r="CUC5" s="204"/>
      <c r="CUD5" s="204"/>
      <c r="CUE5" s="204"/>
      <c r="CUF5" s="204"/>
      <c r="CUG5" s="204"/>
      <c r="CUH5" s="204"/>
      <c r="CUI5" s="204"/>
      <c r="CUJ5" s="204"/>
      <c r="CUK5" s="204"/>
      <c r="CUL5" s="204"/>
      <c r="CUM5" s="204"/>
      <c r="CUN5" s="204"/>
      <c r="CUO5" s="204"/>
      <c r="CUP5" s="204"/>
      <c r="CUQ5" s="204"/>
      <c r="CUR5" s="204"/>
      <c r="CUS5" s="204"/>
      <c r="CUT5" s="204"/>
      <c r="CUU5" s="204"/>
      <c r="CUV5" s="204"/>
      <c r="CUW5" s="204"/>
      <c r="CUX5" s="204"/>
      <c r="CUY5" s="204"/>
      <c r="CUZ5" s="204"/>
      <c r="CVA5" s="204"/>
      <c r="CVB5" s="204"/>
      <c r="CVC5" s="204"/>
      <c r="CVD5" s="204"/>
      <c r="CVE5" s="204"/>
      <c r="CVF5" s="204"/>
      <c r="CVG5" s="204"/>
      <c r="CVH5" s="204"/>
      <c r="CVI5" s="204"/>
      <c r="CVJ5" s="204"/>
      <c r="CVK5" s="204"/>
      <c r="CVL5" s="204"/>
      <c r="CVM5" s="204"/>
      <c r="CVN5" s="204"/>
      <c r="CVO5" s="204"/>
      <c r="CVP5" s="204"/>
      <c r="CVQ5" s="204"/>
      <c r="CVR5" s="204"/>
      <c r="CVS5" s="204"/>
      <c r="CVT5" s="204"/>
      <c r="CVU5" s="204"/>
      <c r="CVV5" s="204"/>
      <c r="CVW5" s="204"/>
      <c r="CVX5" s="204"/>
      <c r="CVY5" s="204"/>
      <c r="CVZ5" s="204"/>
      <c r="CWA5" s="204"/>
      <c r="CWB5" s="204"/>
      <c r="CWC5" s="204"/>
      <c r="CWD5" s="204"/>
      <c r="CWE5" s="204"/>
      <c r="CWF5" s="204"/>
      <c r="CWG5" s="204"/>
      <c r="CWH5" s="204"/>
      <c r="CWI5" s="204"/>
      <c r="CWJ5" s="204"/>
      <c r="CWK5" s="204"/>
      <c r="CWL5" s="204"/>
      <c r="CWM5" s="204"/>
      <c r="CWN5" s="204"/>
      <c r="CWO5" s="204"/>
      <c r="CWP5" s="204"/>
      <c r="CWQ5" s="204"/>
      <c r="CWR5" s="204"/>
      <c r="CWS5" s="204"/>
      <c r="CWT5" s="204"/>
      <c r="CWU5" s="204"/>
      <c r="CWV5" s="204"/>
      <c r="CWW5" s="204"/>
      <c r="CWX5" s="204"/>
      <c r="CWY5" s="204"/>
      <c r="CWZ5" s="204"/>
      <c r="CXA5" s="204"/>
      <c r="CXB5" s="204"/>
      <c r="CXC5" s="204"/>
      <c r="CXD5" s="204"/>
      <c r="CXE5" s="204"/>
      <c r="CXF5" s="204"/>
      <c r="CXG5" s="204"/>
      <c r="CXH5" s="204"/>
      <c r="CXI5" s="204"/>
      <c r="CXJ5" s="204"/>
      <c r="CXK5" s="204"/>
      <c r="CXL5" s="204"/>
      <c r="CXM5" s="204"/>
      <c r="CXN5" s="204"/>
      <c r="CXO5" s="204"/>
      <c r="CXP5" s="204"/>
      <c r="CXQ5" s="204"/>
      <c r="CXR5" s="204"/>
      <c r="CXS5" s="204"/>
      <c r="CXT5" s="204"/>
      <c r="CXU5" s="204"/>
      <c r="CXV5" s="204"/>
      <c r="CXW5" s="204"/>
      <c r="CXX5" s="204"/>
      <c r="CXY5" s="204"/>
      <c r="CXZ5" s="204"/>
      <c r="CYA5" s="204"/>
      <c r="CYB5" s="204"/>
      <c r="CYC5" s="204"/>
      <c r="CYD5" s="204"/>
      <c r="CYE5" s="204"/>
      <c r="CYF5" s="204"/>
      <c r="CYG5" s="204"/>
      <c r="CYH5" s="204"/>
      <c r="CYI5" s="204"/>
      <c r="CYJ5" s="204"/>
      <c r="CYK5" s="204"/>
      <c r="CYL5" s="204"/>
      <c r="CYM5" s="204"/>
      <c r="CYN5" s="204"/>
      <c r="CYO5" s="204"/>
      <c r="CYP5" s="204"/>
      <c r="CYQ5" s="204"/>
      <c r="CYR5" s="204"/>
      <c r="CYS5" s="204"/>
      <c r="CYT5" s="204"/>
      <c r="CYU5" s="204"/>
      <c r="CYV5" s="204"/>
      <c r="CYW5" s="204"/>
      <c r="CYX5" s="204"/>
      <c r="CYY5" s="204"/>
      <c r="CYZ5" s="204"/>
      <c r="CZA5" s="204"/>
      <c r="CZB5" s="204"/>
      <c r="CZC5" s="204"/>
      <c r="CZD5" s="204"/>
      <c r="CZE5" s="204"/>
      <c r="CZF5" s="204"/>
      <c r="CZG5" s="204"/>
      <c r="CZH5" s="204"/>
      <c r="CZI5" s="204"/>
      <c r="CZJ5" s="204"/>
      <c r="CZK5" s="204"/>
      <c r="CZL5" s="204"/>
      <c r="CZM5" s="204"/>
      <c r="CZN5" s="204"/>
      <c r="CZO5" s="204"/>
      <c r="CZP5" s="204"/>
      <c r="CZQ5" s="204"/>
      <c r="CZR5" s="204"/>
      <c r="CZS5" s="204"/>
      <c r="CZT5" s="204"/>
      <c r="CZU5" s="204"/>
      <c r="CZV5" s="204"/>
      <c r="CZW5" s="204"/>
      <c r="CZX5" s="204"/>
      <c r="CZY5" s="204"/>
      <c r="CZZ5" s="204"/>
      <c r="DAA5" s="204"/>
      <c r="DAB5" s="204"/>
      <c r="DAC5" s="204"/>
      <c r="DAD5" s="204"/>
      <c r="DAE5" s="204"/>
      <c r="DAF5" s="204"/>
      <c r="DAG5" s="204"/>
      <c r="DAH5" s="204"/>
      <c r="DAI5" s="204"/>
      <c r="DAJ5" s="204"/>
      <c r="DAK5" s="204"/>
      <c r="DAL5" s="204"/>
      <c r="DAM5" s="204"/>
      <c r="DAN5" s="204"/>
      <c r="DAO5" s="204"/>
      <c r="DAP5" s="204"/>
      <c r="DAQ5" s="204"/>
      <c r="DAR5" s="204"/>
      <c r="DAS5" s="204"/>
      <c r="DAT5" s="204"/>
      <c r="DAU5" s="204"/>
      <c r="DAV5" s="204"/>
      <c r="DAW5" s="204"/>
      <c r="DAX5" s="204"/>
      <c r="DAY5" s="204"/>
      <c r="DAZ5" s="204"/>
      <c r="DBA5" s="204"/>
      <c r="DBB5" s="204"/>
      <c r="DBC5" s="204"/>
      <c r="DBD5" s="204"/>
      <c r="DBE5" s="204"/>
      <c r="DBF5" s="204"/>
      <c r="DBG5" s="204"/>
      <c r="DBH5" s="204"/>
      <c r="DBI5" s="204"/>
      <c r="DBJ5" s="204"/>
      <c r="DBK5" s="204"/>
      <c r="DBL5" s="204"/>
      <c r="DBM5" s="204"/>
      <c r="DBN5" s="204"/>
      <c r="DBO5" s="204"/>
      <c r="DBP5" s="204"/>
      <c r="DBQ5" s="204"/>
      <c r="DBR5" s="204"/>
      <c r="DBS5" s="204"/>
      <c r="DBT5" s="204"/>
      <c r="DBU5" s="204"/>
      <c r="DBV5" s="204"/>
      <c r="DBW5" s="204"/>
      <c r="DBX5" s="204"/>
      <c r="DBY5" s="204"/>
      <c r="DBZ5" s="204"/>
      <c r="DCA5" s="204"/>
      <c r="DCB5" s="204"/>
      <c r="DCC5" s="204"/>
      <c r="DCD5" s="204"/>
      <c r="DCE5" s="204"/>
      <c r="DCF5" s="204"/>
      <c r="DCG5" s="204"/>
      <c r="DCH5" s="204"/>
      <c r="DCI5" s="204"/>
      <c r="DCJ5" s="204"/>
      <c r="DCK5" s="204"/>
      <c r="DCL5" s="204"/>
      <c r="DCM5" s="204"/>
      <c r="DCN5" s="204"/>
      <c r="DCO5" s="204"/>
      <c r="DCP5" s="204"/>
      <c r="DCQ5" s="204"/>
      <c r="DCR5" s="204"/>
      <c r="DCS5" s="204"/>
      <c r="DCT5" s="204"/>
      <c r="DCU5" s="204"/>
      <c r="DCV5" s="204"/>
      <c r="DCW5" s="204"/>
      <c r="DCX5" s="204"/>
      <c r="DCY5" s="204"/>
      <c r="DCZ5" s="204"/>
      <c r="DDA5" s="204"/>
      <c r="DDB5" s="204"/>
      <c r="DDC5" s="204"/>
      <c r="DDD5" s="204"/>
      <c r="DDE5" s="204"/>
      <c r="DDF5" s="204"/>
      <c r="DDG5" s="204"/>
      <c r="DDH5" s="204"/>
      <c r="DDI5" s="204"/>
      <c r="DDJ5" s="204"/>
      <c r="DDK5" s="204"/>
      <c r="DDL5" s="204"/>
      <c r="DDM5" s="204"/>
      <c r="DDN5" s="204"/>
      <c r="DDO5" s="204"/>
      <c r="DDP5" s="204"/>
      <c r="DDQ5" s="204"/>
      <c r="DDR5" s="204"/>
      <c r="DDS5" s="204"/>
      <c r="DDT5" s="204"/>
      <c r="DDU5" s="204"/>
      <c r="DDV5" s="204"/>
      <c r="DDW5" s="204"/>
      <c r="DDX5" s="204"/>
      <c r="DDY5" s="204"/>
      <c r="DDZ5" s="204"/>
      <c r="DEA5" s="204"/>
      <c r="DEB5" s="204"/>
      <c r="DEC5" s="204"/>
      <c r="DED5" s="204"/>
      <c r="DEE5" s="204"/>
      <c r="DEF5" s="204"/>
      <c r="DEG5" s="204"/>
      <c r="DEH5" s="204"/>
      <c r="DEI5" s="204"/>
      <c r="DEJ5" s="204"/>
      <c r="DEK5" s="204"/>
      <c r="DEL5" s="204"/>
      <c r="DEM5" s="204"/>
      <c r="DEN5" s="204"/>
      <c r="DEO5" s="204"/>
      <c r="DEP5" s="204"/>
      <c r="DEQ5" s="204"/>
      <c r="DER5" s="204"/>
      <c r="DES5" s="204"/>
      <c r="DET5" s="204"/>
      <c r="DEU5" s="204"/>
      <c r="DEV5" s="204"/>
      <c r="DEW5" s="204"/>
      <c r="DEX5" s="204"/>
      <c r="DEY5" s="204"/>
      <c r="DEZ5" s="204"/>
      <c r="DFA5" s="204"/>
      <c r="DFB5" s="204"/>
      <c r="DFC5" s="204"/>
      <c r="DFD5" s="204"/>
      <c r="DFE5" s="204"/>
      <c r="DFF5" s="204"/>
      <c r="DFG5" s="204"/>
      <c r="DFH5" s="204"/>
      <c r="DFI5" s="204"/>
      <c r="DFJ5" s="204"/>
      <c r="DFK5" s="204"/>
      <c r="DFL5" s="204"/>
      <c r="DFM5" s="204"/>
      <c r="DFN5" s="204"/>
      <c r="DFO5" s="204"/>
      <c r="DFP5" s="204"/>
      <c r="DFQ5" s="204"/>
      <c r="DFR5" s="204"/>
      <c r="DFS5" s="204"/>
      <c r="DFT5" s="204"/>
      <c r="DFU5" s="204"/>
      <c r="DFV5" s="204"/>
      <c r="DFW5" s="204"/>
      <c r="DFX5" s="204"/>
      <c r="DFY5" s="204"/>
      <c r="DFZ5" s="204"/>
      <c r="DGA5" s="204"/>
      <c r="DGB5" s="204"/>
      <c r="DGC5" s="204"/>
      <c r="DGD5" s="204"/>
      <c r="DGE5" s="204"/>
      <c r="DGF5" s="204"/>
      <c r="DGG5" s="204"/>
      <c r="DGH5" s="204"/>
      <c r="DGI5" s="204"/>
      <c r="DGJ5" s="204"/>
      <c r="DGK5" s="204"/>
      <c r="DGL5" s="204"/>
      <c r="DGM5" s="204"/>
      <c r="DGN5" s="204"/>
      <c r="DGO5" s="204"/>
      <c r="DGP5" s="204"/>
      <c r="DGQ5" s="204"/>
      <c r="DGR5" s="204"/>
      <c r="DGS5" s="204"/>
      <c r="DGT5" s="204"/>
      <c r="DGU5" s="204"/>
      <c r="DGV5" s="204"/>
      <c r="DGW5" s="204"/>
      <c r="DGX5" s="204"/>
      <c r="DGY5" s="204"/>
      <c r="DGZ5" s="204"/>
      <c r="DHA5" s="204"/>
      <c r="DHB5" s="204"/>
      <c r="DHC5" s="204"/>
      <c r="DHD5" s="204"/>
      <c r="DHE5" s="204"/>
      <c r="DHF5" s="204"/>
      <c r="DHG5" s="204"/>
      <c r="DHH5" s="204"/>
      <c r="DHI5" s="204"/>
      <c r="DHJ5" s="204"/>
      <c r="DHK5" s="204"/>
      <c r="DHL5" s="204"/>
      <c r="DHM5" s="204"/>
      <c r="DHN5" s="204"/>
      <c r="DHO5" s="204"/>
      <c r="DHP5" s="204"/>
      <c r="DHQ5" s="204"/>
      <c r="DHR5" s="204"/>
      <c r="DHS5" s="204"/>
      <c r="DHT5" s="204"/>
      <c r="DHU5" s="204"/>
      <c r="DHV5" s="204"/>
      <c r="DHW5" s="204"/>
      <c r="DHX5" s="204"/>
      <c r="DHY5" s="204"/>
      <c r="DHZ5" s="204"/>
      <c r="DIA5" s="204"/>
      <c r="DIB5" s="204"/>
      <c r="DIC5" s="204"/>
      <c r="DID5" s="204"/>
      <c r="DIE5" s="204"/>
      <c r="DIF5" s="204"/>
      <c r="DIG5" s="204"/>
      <c r="DIH5" s="204"/>
      <c r="DII5" s="204"/>
      <c r="DIJ5" s="204"/>
      <c r="DIK5" s="204"/>
      <c r="DIL5" s="204"/>
      <c r="DIM5" s="204"/>
      <c r="DIN5" s="204"/>
      <c r="DIO5" s="204"/>
      <c r="DIP5" s="204"/>
      <c r="DIQ5" s="204"/>
      <c r="DIR5" s="204"/>
      <c r="DIS5" s="204"/>
      <c r="DIT5" s="204"/>
      <c r="DIU5" s="204"/>
      <c r="DIV5" s="204"/>
      <c r="DIW5" s="204"/>
      <c r="DIX5" s="204"/>
      <c r="DIY5" s="204"/>
      <c r="DIZ5" s="204"/>
      <c r="DJA5" s="204"/>
      <c r="DJB5" s="204"/>
      <c r="DJC5" s="204"/>
      <c r="DJD5" s="204"/>
      <c r="DJE5" s="204"/>
      <c r="DJF5" s="204"/>
      <c r="DJG5" s="204"/>
      <c r="DJH5" s="204"/>
      <c r="DJI5" s="204"/>
      <c r="DJJ5" s="204"/>
      <c r="DJK5" s="204"/>
      <c r="DJL5" s="204"/>
      <c r="DJM5" s="204"/>
      <c r="DJN5" s="204"/>
      <c r="DJO5" s="204"/>
      <c r="DJP5" s="204"/>
      <c r="DJQ5" s="204"/>
      <c r="DJR5" s="204"/>
      <c r="DJS5" s="204"/>
      <c r="DJT5" s="204"/>
      <c r="DJU5" s="204"/>
      <c r="DJV5" s="204"/>
      <c r="DJW5" s="204"/>
      <c r="DJX5" s="204"/>
      <c r="DJY5" s="204"/>
      <c r="DJZ5" s="204"/>
      <c r="DKA5" s="204"/>
      <c r="DKB5" s="204"/>
      <c r="DKC5" s="204"/>
      <c r="DKD5" s="204"/>
      <c r="DKE5" s="204"/>
      <c r="DKF5" s="204"/>
      <c r="DKG5" s="204"/>
      <c r="DKH5" s="204"/>
      <c r="DKI5" s="204"/>
      <c r="DKJ5" s="204"/>
      <c r="DKK5" s="204"/>
      <c r="DKL5" s="204"/>
      <c r="DKM5" s="204"/>
      <c r="DKN5" s="204"/>
      <c r="DKO5" s="204"/>
      <c r="DKP5" s="204"/>
      <c r="DKQ5" s="204"/>
      <c r="DKR5" s="204"/>
      <c r="DKS5" s="204"/>
      <c r="DKT5" s="204"/>
      <c r="DKU5" s="204"/>
      <c r="DKV5" s="204"/>
      <c r="DKW5" s="204"/>
      <c r="DKX5" s="204"/>
      <c r="DKY5" s="204"/>
      <c r="DKZ5" s="204"/>
      <c r="DLA5" s="204"/>
      <c r="DLB5" s="204"/>
      <c r="DLC5" s="204"/>
      <c r="DLD5" s="204"/>
      <c r="DLE5" s="204"/>
      <c r="DLF5" s="204"/>
      <c r="DLG5" s="204"/>
      <c r="DLH5" s="204"/>
      <c r="DLI5" s="204"/>
      <c r="DLJ5" s="204"/>
      <c r="DLK5" s="204"/>
      <c r="DLL5" s="204"/>
      <c r="DLM5" s="204"/>
      <c r="DLN5" s="204"/>
      <c r="DLO5" s="204"/>
      <c r="DLP5" s="204"/>
      <c r="DLQ5" s="204"/>
      <c r="DLR5" s="204"/>
      <c r="DLS5" s="204"/>
      <c r="DLT5" s="204"/>
      <c r="DLU5" s="204"/>
      <c r="DLV5" s="204"/>
      <c r="DLW5" s="204"/>
      <c r="DLX5" s="204"/>
      <c r="DLY5" s="204"/>
      <c r="DLZ5" s="204"/>
      <c r="DMA5" s="204"/>
      <c r="DMB5" s="204"/>
      <c r="DMC5" s="204"/>
      <c r="DMD5" s="204"/>
      <c r="DME5" s="204"/>
      <c r="DMF5" s="204"/>
      <c r="DMG5" s="204"/>
      <c r="DMH5" s="204"/>
      <c r="DMI5" s="204"/>
      <c r="DMJ5" s="204"/>
      <c r="DMK5" s="204"/>
      <c r="DML5" s="204"/>
      <c r="DMM5" s="204"/>
      <c r="DMN5" s="204"/>
      <c r="DMO5" s="204"/>
      <c r="DMP5" s="204"/>
      <c r="DMQ5" s="204"/>
      <c r="DMR5" s="204"/>
      <c r="DMS5" s="204"/>
      <c r="DMT5" s="204"/>
      <c r="DMU5" s="204"/>
      <c r="DMV5" s="204"/>
      <c r="DMW5" s="204"/>
      <c r="DMX5" s="204"/>
      <c r="DMY5" s="204"/>
      <c r="DMZ5" s="204"/>
      <c r="DNA5" s="204"/>
      <c r="DNB5" s="204"/>
      <c r="DNC5" s="204"/>
      <c r="DND5" s="204"/>
      <c r="DNE5" s="204"/>
      <c r="DNF5" s="204"/>
      <c r="DNG5" s="204"/>
      <c r="DNH5" s="204"/>
      <c r="DNI5" s="204"/>
      <c r="DNJ5" s="204"/>
      <c r="DNK5" s="204"/>
      <c r="DNL5" s="204"/>
      <c r="DNM5" s="204"/>
      <c r="DNN5" s="204"/>
      <c r="DNO5" s="204"/>
      <c r="DNP5" s="204"/>
      <c r="DNQ5" s="204"/>
      <c r="DNR5" s="204"/>
      <c r="DNS5" s="204"/>
      <c r="DNT5" s="204"/>
      <c r="DNU5" s="204"/>
      <c r="DNV5" s="204"/>
      <c r="DNW5" s="204"/>
      <c r="DNX5" s="204"/>
      <c r="DNY5" s="204"/>
      <c r="DNZ5" s="204"/>
      <c r="DOA5" s="204"/>
      <c r="DOB5" s="204"/>
      <c r="DOC5" s="204"/>
      <c r="DOD5" s="204"/>
      <c r="DOE5" s="204"/>
      <c r="DOF5" s="204"/>
      <c r="DOG5" s="204"/>
      <c r="DOH5" s="204"/>
      <c r="DOI5" s="204"/>
      <c r="DOJ5" s="204"/>
      <c r="DOK5" s="204"/>
      <c r="DOL5" s="204"/>
      <c r="DOM5" s="204"/>
      <c r="DON5" s="204"/>
      <c r="DOO5" s="204"/>
      <c r="DOP5" s="204"/>
      <c r="DOQ5" s="204"/>
      <c r="DOR5" s="204"/>
      <c r="DOS5" s="204"/>
      <c r="DOT5" s="204"/>
      <c r="DOU5" s="204"/>
      <c r="DOV5" s="204"/>
      <c r="DOW5" s="204"/>
      <c r="DOX5" s="204"/>
      <c r="DOY5" s="204"/>
      <c r="DOZ5" s="204"/>
      <c r="DPA5" s="204"/>
      <c r="DPB5" s="204"/>
      <c r="DPC5" s="204"/>
      <c r="DPD5" s="204"/>
      <c r="DPE5" s="204"/>
      <c r="DPF5" s="204"/>
      <c r="DPG5" s="204"/>
      <c r="DPH5" s="204"/>
      <c r="DPI5" s="204"/>
      <c r="DPJ5" s="204"/>
      <c r="DPK5" s="204"/>
      <c r="DPL5" s="204"/>
      <c r="DPM5" s="204"/>
      <c r="DPN5" s="204"/>
      <c r="DPO5" s="204"/>
      <c r="DPP5" s="204"/>
      <c r="DPQ5" s="204"/>
      <c r="DPR5" s="204"/>
      <c r="DPS5" s="204"/>
      <c r="DPT5" s="204"/>
      <c r="DPU5" s="204"/>
      <c r="DPV5" s="204"/>
      <c r="DPW5" s="204"/>
      <c r="DPX5" s="204"/>
      <c r="DPY5" s="204"/>
      <c r="DPZ5" s="204"/>
      <c r="DQA5" s="204"/>
      <c r="DQB5" s="204"/>
      <c r="DQC5" s="204"/>
      <c r="DQD5" s="204"/>
      <c r="DQE5" s="204"/>
      <c r="DQF5" s="204"/>
      <c r="DQG5" s="204"/>
      <c r="DQH5" s="204"/>
      <c r="DQI5" s="204"/>
      <c r="DQJ5" s="204"/>
      <c r="DQK5" s="204"/>
      <c r="DQL5" s="204"/>
      <c r="DQM5" s="204"/>
      <c r="DQN5" s="204"/>
      <c r="DQO5" s="204"/>
      <c r="DQP5" s="204"/>
      <c r="DQQ5" s="204"/>
      <c r="DQR5" s="204"/>
      <c r="DQS5" s="204"/>
      <c r="DQT5" s="204"/>
      <c r="DQU5" s="204"/>
      <c r="DQV5" s="204"/>
      <c r="DQW5" s="204"/>
      <c r="DQX5" s="204"/>
      <c r="DQY5" s="204"/>
      <c r="DQZ5" s="204"/>
      <c r="DRA5" s="204"/>
      <c r="DRB5" s="204"/>
      <c r="DRC5" s="204"/>
      <c r="DRD5" s="204"/>
      <c r="DRE5" s="204"/>
      <c r="DRF5" s="204"/>
      <c r="DRG5" s="204"/>
      <c r="DRH5" s="204"/>
      <c r="DRI5" s="204"/>
      <c r="DRJ5" s="204"/>
      <c r="DRK5" s="204"/>
      <c r="DRL5" s="204"/>
      <c r="DRM5" s="204"/>
      <c r="DRN5" s="204"/>
      <c r="DRO5" s="204"/>
      <c r="DRP5" s="204"/>
      <c r="DRQ5" s="204"/>
      <c r="DRR5" s="204"/>
      <c r="DRS5" s="204"/>
      <c r="DRT5" s="204"/>
      <c r="DRU5" s="204"/>
      <c r="DRV5" s="204"/>
      <c r="DRW5" s="204"/>
      <c r="DRX5" s="204"/>
      <c r="DRY5" s="204"/>
      <c r="DRZ5" s="204"/>
      <c r="DSA5" s="204"/>
      <c r="DSB5" s="204"/>
      <c r="DSC5" s="204"/>
      <c r="DSD5" s="204"/>
      <c r="DSE5" s="204"/>
      <c r="DSF5" s="204"/>
      <c r="DSG5" s="204"/>
      <c r="DSH5" s="204"/>
      <c r="DSI5" s="204"/>
      <c r="DSJ5" s="204"/>
      <c r="DSK5" s="204"/>
      <c r="DSL5" s="204"/>
      <c r="DSM5" s="204"/>
      <c r="DSN5" s="204"/>
      <c r="DSO5" s="204"/>
      <c r="DSP5" s="204"/>
      <c r="DSQ5" s="204"/>
      <c r="DSR5" s="204"/>
      <c r="DSS5" s="204"/>
      <c r="DST5" s="204"/>
      <c r="DSU5" s="204"/>
      <c r="DSV5" s="204"/>
      <c r="DSW5" s="204"/>
      <c r="DSX5" s="204"/>
      <c r="DSY5" s="204"/>
      <c r="DSZ5" s="204"/>
      <c r="DTA5" s="204"/>
      <c r="DTB5" s="204"/>
      <c r="DTC5" s="204"/>
      <c r="DTD5" s="204"/>
      <c r="DTE5" s="204"/>
      <c r="DTF5" s="204"/>
      <c r="DTG5" s="204"/>
      <c r="DTH5" s="204"/>
      <c r="DTI5" s="204"/>
      <c r="DTJ5" s="204"/>
      <c r="DTK5" s="204"/>
      <c r="DTL5" s="204"/>
      <c r="DTM5" s="204"/>
      <c r="DTN5" s="204"/>
      <c r="DTO5" s="204"/>
      <c r="DTP5" s="204"/>
      <c r="DTQ5" s="204"/>
      <c r="DTR5" s="204"/>
      <c r="DTS5" s="204"/>
      <c r="DTT5" s="204"/>
      <c r="DTU5" s="204"/>
      <c r="DTV5" s="204"/>
      <c r="DTW5" s="204"/>
      <c r="DTX5" s="204"/>
      <c r="DTY5" s="204"/>
      <c r="DTZ5" s="204"/>
      <c r="DUA5" s="204"/>
      <c r="DUB5" s="204"/>
      <c r="DUC5" s="204"/>
      <c r="DUD5" s="204"/>
      <c r="DUE5" s="204"/>
      <c r="DUF5" s="204"/>
      <c r="DUG5" s="204"/>
      <c r="DUH5" s="204"/>
      <c r="DUI5" s="204"/>
      <c r="DUJ5" s="204"/>
      <c r="DUK5" s="204"/>
      <c r="DUL5" s="204"/>
      <c r="DUM5" s="204"/>
      <c r="DUN5" s="204"/>
      <c r="DUO5" s="204"/>
      <c r="DUP5" s="204"/>
      <c r="DUQ5" s="204"/>
      <c r="DUR5" s="204"/>
      <c r="DUS5" s="204"/>
      <c r="DUT5" s="204"/>
      <c r="DUU5" s="204"/>
      <c r="DUV5" s="204"/>
      <c r="DUW5" s="204"/>
      <c r="DUX5" s="204"/>
      <c r="DUY5" s="204"/>
      <c r="DUZ5" s="204"/>
      <c r="DVA5" s="204"/>
      <c r="DVB5" s="204"/>
      <c r="DVC5" s="204"/>
      <c r="DVD5" s="204"/>
      <c r="DVE5" s="204"/>
      <c r="DVF5" s="204"/>
      <c r="DVG5" s="204"/>
      <c r="DVH5" s="204"/>
      <c r="DVI5" s="204"/>
      <c r="DVJ5" s="204"/>
      <c r="DVK5" s="204"/>
      <c r="DVL5" s="204"/>
      <c r="DVM5" s="204"/>
      <c r="DVN5" s="204"/>
      <c r="DVO5" s="204"/>
      <c r="DVP5" s="204"/>
      <c r="DVQ5" s="204"/>
      <c r="DVR5" s="204"/>
      <c r="DVS5" s="204"/>
      <c r="DVT5" s="204"/>
      <c r="DVU5" s="204"/>
      <c r="DVV5" s="204"/>
      <c r="DVW5" s="204"/>
      <c r="DVX5" s="204"/>
      <c r="DVY5" s="204"/>
      <c r="DVZ5" s="204"/>
      <c r="DWA5" s="204"/>
      <c r="DWB5" s="204"/>
      <c r="DWC5" s="204"/>
      <c r="DWD5" s="204"/>
      <c r="DWE5" s="204"/>
      <c r="DWF5" s="204"/>
      <c r="DWG5" s="204"/>
      <c r="DWH5" s="204"/>
      <c r="DWI5" s="204"/>
      <c r="DWJ5" s="204"/>
      <c r="DWK5" s="204"/>
      <c r="DWL5" s="204"/>
      <c r="DWM5" s="204"/>
      <c r="DWN5" s="204"/>
      <c r="DWO5" s="204"/>
      <c r="DWP5" s="204"/>
      <c r="DWQ5" s="204"/>
      <c r="DWR5" s="204"/>
      <c r="DWS5" s="204"/>
      <c r="DWT5" s="204"/>
      <c r="DWU5" s="204"/>
      <c r="DWV5" s="204"/>
      <c r="DWW5" s="204"/>
      <c r="DWX5" s="204"/>
      <c r="DWY5" s="204"/>
      <c r="DWZ5" s="204"/>
      <c r="DXA5" s="204"/>
      <c r="DXB5" s="204"/>
      <c r="DXC5" s="204"/>
      <c r="DXD5" s="204"/>
      <c r="DXE5" s="204"/>
      <c r="DXF5" s="204"/>
      <c r="DXG5" s="204"/>
      <c r="DXH5" s="204"/>
      <c r="DXI5" s="204"/>
      <c r="DXJ5" s="204"/>
      <c r="DXK5" s="204"/>
      <c r="DXL5" s="204"/>
      <c r="DXM5" s="204"/>
      <c r="DXN5" s="204"/>
      <c r="DXO5" s="204"/>
      <c r="DXP5" s="204"/>
      <c r="DXQ5" s="204"/>
      <c r="DXR5" s="204"/>
      <c r="DXS5" s="204"/>
      <c r="DXT5" s="204"/>
      <c r="DXU5" s="204"/>
      <c r="DXV5" s="204"/>
      <c r="DXW5" s="204"/>
      <c r="DXX5" s="204"/>
      <c r="DXY5" s="204"/>
      <c r="DXZ5" s="204"/>
      <c r="DYA5" s="204"/>
      <c r="DYB5" s="204"/>
      <c r="DYC5" s="204"/>
      <c r="DYD5" s="204"/>
      <c r="DYE5" s="204"/>
      <c r="DYF5" s="204"/>
      <c r="DYG5" s="204"/>
      <c r="DYH5" s="204"/>
      <c r="DYI5" s="204"/>
      <c r="DYJ5" s="204"/>
      <c r="DYK5" s="204"/>
      <c r="DYL5" s="204"/>
      <c r="DYM5" s="204"/>
      <c r="DYN5" s="204"/>
      <c r="DYO5" s="204"/>
      <c r="DYP5" s="204"/>
      <c r="DYQ5" s="204"/>
      <c r="DYR5" s="204"/>
      <c r="DYS5" s="204"/>
      <c r="DYT5" s="204"/>
      <c r="DYU5" s="204"/>
      <c r="DYV5" s="204"/>
      <c r="DYW5" s="204"/>
      <c r="DYX5" s="204"/>
      <c r="DYY5" s="204"/>
      <c r="DYZ5" s="204"/>
      <c r="DZA5" s="204"/>
      <c r="DZB5" s="204"/>
      <c r="DZC5" s="204"/>
      <c r="DZD5" s="204"/>
      <c r="DZE5" s="204"/>
      <c r="DZF5" s="204"/>
      <c r="DZG5" s="204"/>
      <c r="DZH5" s="204"/>
      <c r="DZI5" s="204"/>
      <c r="DZJ5" s="204"/>
      <c r="DZK5" s="204"/>
      <c r="DZL5" s="204"/>
      <c r="DZM5" s="204"/>
      <c r="DZN5" s="204"/>
      <c r="DZO5" s="204"/>
      <c r="DZP5" s="204"/>
      <c r="DZQ5" s="204"/>
      <c r="DZR5" s="204"/>
      <c r="DZS5" s="204"/>
      <c r="DZT5" s="204"/>
      <c r="DZU5" s="204"/>
      <c r="DZV5" s="204"/>
      <c r="DZW5" s="204"/>
      <c r="DZX5" s="204"/>
      <c r="DZY5" s="204"/>
      <c r="DZZ5" s="204"/>
      <c r="EAA5" s="204"/>
      <c r="EAB5" s="204"/>
      <c r="EAC5" s="204"/>
      <c r="EAD5" s="204"/>
      <c r="EAE5" s="204"/>
      <c r="EAF5" s="204"/>
      <c r="EAG5" s="204"/>
      <c r="EAH5" s="204"/>
      <c r="EAI5" s="204"/>
      <c r="EAJ5" s="204"/>
      <c r="EAK5" s="204"/>
      <c r="EAL5" s="204"/>
      <c r="EAM5" s="204"/>
      <c r="EAN5" s="204"/>
      <c r="EAO5" s="204"/>
      <c r="EAP5" s="204"/>
      <c r="EAQ5" s="204"/>
      <c r="EAR5" s="204"/>
      <c r="EAS5" s="204"/>
      <c r="EAT5" s="204"/>
      <c r="EAU5" s="204"/>
      <c r="EAV5" s="204"/>
      <c r="EAW5" s="204"/>
      <c r="EAX5" s="204"/>
      <c r="EAY5" s="204"/>
      <c r="EAZ5" s="204"/>
      <c r="EBA5" s="204"/>
      <c r="EBB5" s="204"/>
      <c r="EBC5" s="204"/>
      <c r="EBD5" s="204"/>
      <c r="EBE5" s="204"/>
      <c r="EBF5" s="204"/>
      <c r="EBG5" s="204"/>
      <c r="EBH5" s="204"/>
      <c r="EBI5" s="204"/>
      <c r="EBJ5" s="204"/>
      <c r="EBK5" s="204"/>
      <c r="EBL5" s="204"/>
      <c r="EBM5" s="204"/>
      <c r="EBN5" s="204"/>
      <c r="EBO5" s="204"/>
      <c r="EBP5" s="204"/>
      <c r="EBQ5" s="204"/>
      <c r="EBR5" s="204"/>
      <c r="EBS5" s="204"/>
      <c r="EBT5" s="204"/>
      <c r="EBU5" s="204"/>
      <c r="EBV5" s="204"/>
      <c r="EBW5" s="204"/>
      <c r="EBX5" s="204"/>
      <c r="EBY5" s="204"/>
      <c r="EBZ5" s="204"/>
      <c r="ECA5" s="204"/>
      <c r="ECB5" s="204"/>
      <c r="ECC5" s="204"/>
      <c r="ECD5" s="204"/>
      <c r="ECE5" s="204"/>
      <c r="ECF5" s="204"/>
      <c r="ECG5" s="204"/>
      <c r="ECH5" s="204"/>
      <c r="ECI5" s="204"/>
      <c r="ECJ5" s="204"/>
      <c r="ECK5" s="204"/>
      <c r="ECL5" s="204"/>
      <c r="ECM5" s="204"/>
      <c r="ECN5" s="204"/>
      <c r="ECO5" s="204"/>
      <c r="ECP5" s="204"/>
      <c r="ECQ5" s="204"/>
      <c r="ECR5" s="204"/>
      <c r="ECS5" s="204"/>
      <c r="ECT5" s="204"/>
      <c r="ECU5" s="204"/>
      <c r="ECV5" s="204"/>
      <c r="ECW5" s="204"/>
      <c r="ECX5" s="204"/>
      <c r="ECY5" s="204"/>
      <c r="ECZ5" s="204"/>
      <c r="EDA5" s="204"/>
      <c r="EDB5" s="204"/>
      <c r="EDC5" s="204"/>
      <c r="EDD5" s="204"/>
      <c r="EDE5" s="204"/>
      <c r="EDF5" s="204"/>
      <c r="EDG5" s="204"/>
      <c r="EDH5" s="204"/>
      <c r="EDI5" s="204"/>
      <c r="EDJ5" s="204"/>
      <c r="EDK5" s="204"/>
      <c r="EDL5" s="204"/>
      <c r="EDM5" s="204"/>
      <c r="EDN5" s="204"/>
      <c r="EDO5" s="204"/>
      <c r="EDP5" s="204"/>
      <c r="EDQ5" s="204"/>
      <c r="EDR5" s="204"/>
      <c r="EDS5" s="204"/>
      <c r="EDT5" s="204"/>
      <c r="EDU5" s="204"/>
      <c r="EDV5" s="204"/>
      <c r="EDW5" s="204"/>
      <c r="EDX5" s="204"/>
      <c r="EDY5" s="204"/>
      <c r="EDZ5" s="204"/>
      <c r="EEA5" s="204"/>
      <c r="EEB5" s="204"/>
      <c r="EEC5" s="204"/>
      <c r="EED5" s="204"/>
      <c r="EEE5" s="204"/>
      <c r="EEF5" s="204"/>
      <c r="EEG5" s="204"/>
      <c r="EEH5" s="204"/>
      <c r="EEI5" s="204"/>
      <c r="EEJ5" s="204"/>
      <c r="EEK5" s="204"/>
      <c r="EEL5" s="204"/>
      <c r="EEM5" s="204"/>
      <c r="EEN5" s="204"/>
      <c r="EEO5" s="204"/>
      <c r="EEP5" s="204"/>
      <c r="EEQ5" s="204"/>
      <c r="EER5" s="204"/>
      <c r="EES5" s="204"/>
      <c r="EET5" s="204"/>
      <c r="EEU5" s="204"/>
      <c r="EEV5" s="204"/>
      <c r="EEW5" s="204"/>
      <c r="EEX5" s="204"/>
      <c r="EEY5" s="204"/>
      <c r="EEZ5" s="204"/>
      <c r="EFA5" s="204"/>
      <c r="EFB5" s="204"/>
      <c r="EFC5" s="204"/>
      <c r="EFD5" s="204"/>
      <c r="EFE5" s="204"/>
      <c r="EFF5" s="204"/>
      <c r="EFG5" s="204"/>
      <c r="EFH5" s="204"/>
      <c r="EFI5" s="204"/>
      <c r="EFJ5" s="204"/>
      <c r="EFK5" s="204"/>
      <c r="EFL5" s="204"/>
      <c r="EFM5" s="204"/>
      <c r="EFN5" s="204"/>
      <c r="EFO5" s="204"/>
      <c r="EFP5" s="204"/>
      <c r="EFQ5" s="204"/>
      <c r="EFR5" s="204"/>
      <c r="EFS5" s="204"/>
      <c r="EFT5" s="204"/>
      <c r="EFU5" s="204"/>
      <c r="EFV5" s="204"/>
      <c r="EFW5" s="204"/>
      <c r="EFX5" s="204"/>
      <c r="EFY5" s="204"/>
      <c r="EFZ5" s="204"/>
      <c r="EGA5" s="204"/>
      <c r="EGB5" s="204"/>
      <c r="EGC5" s="204"/>
      <c r="EGD5" s="204"/>
      <c r="EGE5" s="204"/>
      <c r="EGF5" s="204"/>
      <c r="EGG5" s="204"/>
      <c r="EGH5" s="204"/>
      <c r="EGI5" s="204"/>
      <c r="EGJ5" s="204"/>
      <c r="EGK5" s="204"/>
      <c r="EGL5" s="204"/>
      <c r="EGM5" s="204"/>
      <c r="EGN5" s="204"/>
      <c r="EGO5" s="204"/>
      <c r="EGP5" s="204"/>
      <c r="EGQ5" s="204"/>
      <c r="EGR5" s="204"/>
      <c r="EGS5" s="204"/>
      <c r="EGT5" s="204"/>
      <c r="EGU5" s="204"/>
      <c r="EGV5" s="204"/>
      <c r="EGW5" s="204"/>
      <c r="EGX5" s="204"/>
      <c r="EGY5" s="204"/>
      <c r="EGZ5" s="204"/>
      <c r="EHA5" s="204"/>
      <c r="EHB5" s="204"/>
      <c r="EHC5" s="204"/>
      <c r="EHD5" s="204"/>
      <c r="EHE5" s="204"/>
      <c r="EHF5" s="204"/>
      <c r="EHG5" s="204"/>
      <c r="EHH5" s="204"/>
      <c r="EHI5" s="204"/>
      <c r="EHJ5" s="204"/>
      <c r="EHK5" s="204"/>
      <c r="EHL5" s="204"/>
      <c r="EHM5" s="204"/>
      <c r="EHN5" s="204"/>
      <c r="EHO5" s="204"/>
      <c r="EHP5" s="204"/>
      <c r="EHQ5" s="204"/>
      <c r="EHR5" s="204"/>
      <c r="EHS5" s="204"/>
      <c r="EHT5" s="204"/>
      <c r="EHU5" s="204"/>
      <c r="EHV5" s="204"/>
      <c r="EHW5" s="204"/>
      <c r="EHX5" s="204"/>
      <c r="EHY5" s="204"/>
      <c r="EHZ5" s="204"/>
      <c r="EIA5" s="204"/>
      <c r="EIB5" s="204"/>
      <c r="EIC5" s="204"/>
      <c r="EID5" s="204"/>
      <c r="EIE5" s="204"/>
      <c r="EIF5" s="204"/>
      <c r="EIG5" s="204"/>
      <c r="EIH5" s="204"/>
      <c r="EII5" s="204"/>
      <c r="EIJ5" s="204"/>
      <c r="EIK5" s="204"/>
      <c r="EIL5" s="204"/>
      <c r="EIM5" s="204"/>
      <c r="EIN5" s="204"/>
      <c r="EIO5" s="204"/>
      <c r="EIP5" s="204"/>
      <c r="EIQ5" s="204"/>
      <c r="EIR5" s="204"/>
      <c r="EIS5" s="204"/>
      <c r="EIT5" s="204"/>
      <c r="EIU5" s="204"/>
      <c r="EIV5" s="204"/>
      <c r="EIW5" s="204"/>
      <c r="EIX5" s="204"/>
      <c r="EIY5" s="204"/>
      <c r="EIZ5" s="204"/>
      <c r="EJA5" s="204"/>
      <c r="EJB5" s="204"/>
      <c r="EJC5" s="204"/>
      <c r="EJD5" s="204"/>
      <c r="EJE5" s="204"/>
      <c r="EJF5" s="204"/>
      <c r="EJG5" s="204"/>
      <c r="EJH5" s="204"/>
      <c r="EJI5" s="204"/>
      <c r="EJJ5" s="204"/>
      <c r="EJK5" s="204"/>
      <c r="EJL5" s="204"/>
      <c r="EJM5" s="204"/>
      <c r="EJN5" s="204"/>
      <c r="EJO5" s="204"/>
      <c r="EJP5" s="204"/>
      <c r="EJQ5" s="204"/>
      <c r="EJR5" s="204"/>
      <c r="EJS5" s="204"/>
      <c r="EJT5" s="204"/>
      <c r="EJU5" s="204"/>
      <c r="EJV5" s="204"/>
      <c r="EJW5" s="204"/>
      <c r="EJX5" s="204"/>
      <c r="EJY5" s="204"/>
      <c r="EJZ5" s="204"/>
      <c r="EKA5" s="204"/>
      <c r="EKB5" s="204"/>
      <c r="EKC5" s="204"/>
      <c r="EKD5" s="204"/>
      <c r="EKE5" s="204"/>
      <c r="EKF5" s="204"/>
      <c r="EKG5" s="204"/>
      <c r="EKH5" s="204"/>
      <c r="EKI5" s="204"/>
      <c r="EKJ5" s="204"/>
      <c r="EKK5" s="204"/>
      <c r="EKL5" s="204"/>
      <c r="EKM5" s="204"/>
      <c r="EKN5" s="204"/>
      <c r="EKO5" s="204"/>
      <c r="EKP5" s="204"/>
      <c r="EKQ5" s="204"/>
      <c r="EKR5" s="204"/>
      <c r="EKS5" s="204"/>
      <c r="EKT5" s="204"/>
      <c r="EKU5" s="204"/>
      <c r="EKV5" s="204"/>
      <c r="EKW5" s="204"/>
      <c r="EKX5" s="204"/>
      <c r="EKY5" s="204"/>
      <c r="EKZ5" s="204"/>
      <c r="ELA5" s="204"/>
      <c r="ELB5" s="204"/>
      <c r="ELC5" s="204"/>
      <c r="ELD5" s="204"/>
      <c r="ELE5" s="204"/>
      <c r="ELF5" s="204"/>
      <c r="ELG5" s="204"/>
      <c r="ELH5" s="204"/>
      <c r="ELI5" s="204"/>
      <c r="ELJ5" s="204"/>
      <c r="ELK5" s="204"/>
      <c r="ELL5" s="204"/>
      <c r="ELM5" s="204"/>
      <c r="ELN5" s="204"/>
      <c r="ELO5" s="204"/>
      <c r="ELP5" s="204"/>
      <c r="ELQ5" s="204"/>
      <c r="ELR5" s="204"/>
      <c r="ELS5" s="204"/>
      <c r="ELT5" s="204"/>
      <c r="ELU5" s="204"/>
      <c r="ELV5" s="204"/>
      <c r="ELW5" s="204"/>
      <c r="ELX5" s="204"/>
      <c r="ELY5" s="204"/>
      <c r="ELZ5" s="204"/>
      <c r="EMA5" s="204"/>
      <c r="EMB5" s="204"/>
      <c r="EMC5" s="204"/>
      <c r="EMD5" s="204"/>
      <c r="EME5" s="204"/>
      <c r="EMF5" s="204"/>
      <c r="EMG5" s="204"/>
      <c r="EMH5" s="204"/>
      <c r="EMI5" s="204"/>
      <c r="EMJ5" s="204"/>
      <c r="EMK5" s="204"/>
      <c r="EML5" s="204"/>
      <c r="EMM5" s="204"/>
      <c r="EMN5" s="204"/>
      <c r="EMO5" s="204"/>
      <c r="EMP5" s="204"/>
      <c r="EMQ5" s="204"/>
      <c r="EMR5" s="204"/>
      <c r="EMS5" s="204"/>
      <c r="EMT5" s="204"/>
      <c r="EMU5" s="204"/>
      <c r="EMV5" s="204"/>
      <c r="EMW5" s="204"/>
      <c r="EMX5" s="204"/>
      <c r="EMY5" s="204"/>
      <c r="EMZ5" s="204"/>
      <c r="ENA5" s="204"/>
      <c r="ENB5" s="204"/>
      <c r="ENC5" s="204"/>
      <c r="END5" s="204"/>
      <c r="ENE5" s="204"/>
      <c r="ENF5" s="204"/>
      <c r="ENG5" s="204"/>
      <c r="ENH5" s="204"/>
      <c r="ENI5" s="204"/>
      <c r="ENJ5" s="204"/>
      <c r="ENK5" s="204"/>
      <c r="ENL5" s="204"/>
      <c r="ENM5" s="204"/>
      <c r="ENN5" s="204"/>
      <c r="ENO5" s="204"/>
      <c r="ENP5" s="204"/>
      <c r="ENQ5" s="204"/>
      <c r="ENR5" s="204"/>
      <c r="ENS5" s="204"/>
      <c r="ENT5" s="204"/>
      <c r="ENU5" s="204"/>
      <c r="ENV5" s="204"/>
      <c r="ENW5" s="204"/>
      <c r="ENX5" s="204"/>
      <c r="ENY5" s="204"/>
      <c r="ENZ5" s="204"/>
      <c r="EOA5" s="204"/>
      <c r="EOB5" s="204"/>
      <c r="EOC5" s="204"/>
      <c r="EOD5" s="204"/>
      <c r="EOE5" s="204"/>
      <c r="EOF5" s="204"/>
      <c r="EOG5" s="204"/>
      <c r="EOH5" s="204"/>
      <c r="EOI5" s="204"/>
      <c r="EOJ5" s="204"/>
      <c r="EOK5" s="204"/>
      <c r="EOL5" s="204"/>
      <c r="EOM5" s="204"/>
      <c r="EON5" s="204"/>
      <c r="EOO5" s="204"/>
      <c r="EOP5" s="204"/>
      <c r="EOQ5" s="204"/>
      <c r="EOR5" s="204"/>
      <c r="EOS5" s="204"/>
      <c r="EOT5" s="204"/>
      <c r="EOU5" s="204"/>
      <c r="EOV5" s="204"/>
      <c r="EOW5" s="204"/>
      <c r="EOX5" s="204"/>
      <c r="EOY5" s="204"/>
      <c r="EOZ5" s="204"/>
      <c r="EPA5" s="204"/>
      <c r="EPB5" s="204"/>
      <c r="EPC5" s="204"/>
      <c r="EPD5" s="204"/>
      <c r="EPE5" s="204"/>
      <c r="EPF5" s="204"/>
      <c r="EPG5" s="204"/>
      <c r="EPH5" s="204"/>
      <c r="EPI5" s="204"/>
      <c r="EPJ5" s="204"/>
      <c r="EPK5" s="204"/>
      <c r="EPL5" s="204"/>
      <c r="EPM5" s="204"/>
      <c r="EPN5" s="204"/>
      <c r="EPO5" s="204"/>
      <c r="EPP5" s="204"/>
      <c r="EPQ5" s="204"/>
      <c r="EPR5" s="204"/>
      <c r="EPS5" s="204"/>
      <c r="EPT5" s="204"/>
      <c r="EPU5" s="204"/>
      <c r="EPV5" s="204"/>
      <c r="EPW5" s="204"/>
      <c r="EPX5" s="204"/>
      <c r="EPY5" s="204"/>
      <c r="EPZ5" s="204"/>
      <c r="EQA5" s="204"/>
      <c r="EQB5" s="204"/>
      <c r="EQC5" s="204"/>
      <c r="EQD5" s="204"/>
      <c r="EQE5" s="204"/>
      <c r="EQF5" s="204"/>
      <c r="EQG5" s="204"/>
      <c r="EQH5" s="204"/>
      <c r="EQI5" s="204"/>
      <c r="EQJ5" s="204"/>
      <c r="EQK5" s="204"/>
      <c r="EQL5" s="204"/>
      <c r="EQM5" s="204"/>
      <c r="EQN5" s="204"/>
      <c r="EQO5" s="204"/>
      <c r="EQP5" s="204"/>
      <c r="EQQ5" s="204"/>
      <c r="EQR5" s="204"/>
      <c r="EQS5" s="204"/>
      <c r="EQT5" s="204"/>
      <c r="EQU5" s="204"/>
      <c r="EQV5" s="204"/>
      <c r="EQW5" s="204"/>
      <c r="EQX5" s="204"/>
      <c r="EQY5" s="204"/>
      <c r="EQZ5" s="204"/>
      <c r="ERA5" s="204"/>
      <c r="ERB5" s="204"/>
      <c r="ERC5" s="204"/>
      <c r="ERD5" s="204"/>
      <c r="ERE5" s="204"/>
      <c r="ERF5" s="204"/>
      <c r="ERG5" s="204"/>
      <c r="ERH5" s="204"/>
      <c r="ERI5" s="204"/>
      <c r="ERJ5" s="204"/>
      <c r="ERK5" s="204"/>
      <c r="ERL5" s="204"/>
      <c r="ERM5" s="204"/>
      <c r="ERN5" s="204"/>
      <c r="ERO5" s="204"/>
      <c r="ERP5" s="204"/>
      <c r="ERQ5" s="204"/>
      <c r="ERR5" s="204"/>
      <c r="ERS5" s="204"/>
      <c r="ERT5" s="204"/>
      <c r="ERU5" s="204"/>
      <c r="ERV5" s="204"/>
      <c r="ERW5" s="204"/>
      <c r="ERX5" s="204"/>
      <c r="ERY5" s="204"/>
      <c r="ERZ5" s="204"/>
      <c r="ESA5" s="204"/>
      <c r="ESB5" s="204"/>
      <c r="ESC5" s="204"/>
      <c r="ESD5" s="204"/>
      <c r="ESE5" s="204"/>
      <c r="ESF5" s="204"/>
      <c r="ESG5" s="204"/>
      <c r="ESH5" s="204"/>
      <c r="ESI5" s="204"/>
      <c r="ESJ5" s="204"/>
      <c r="ESK5" s="204"/>
      <c r="ESL5" s="204"/>
      <c r="ESM5" s="204"/>
      <c r="ESN5" s="204"/>
      <c r="ESO5" s="204"/>
      <c r="ESP5" s="204"/>
      <c r="ESQ5" s="204"/>
      <c r="ESR5" s="204"/>
      <c r="ESS5" s="204"/>
      <c r="EST5" s="204"/>
      <c r="ESU5" s="204"/>
      <c r="ESV5" s="204"/>
      <c r="ESW5" s="204"/>
      <c r="ESX5" s="204"/>
      <c r="ESY5" s="204"/>
      <c r="ESZ5" s="204"/>
      <c r="ETA5" s="204"/>
      <c r="ETB5" s="204"/>
      <c r="ETC5" s="204"/>
      <c r="ETD5" s="204"/>
      <c r="ETE5" s="204"/>
      <c r="ETF5" s="204"/>
      <c r="ETG5" s="204"/>
      <c r="ETH5" s="204"/>
      <c r="ETI5" s="204"/>
      <c r="ETJ5" s="204"/>
      <c r="ETK5" s="204"/>
      <c r="ETL5" s="204"/>
      <c r="ETM5" s="204"/>
      <c r="ETN5" s="204"/>
      <c r="ETO5" s="204"/>
      <c r="ETP5" s="204"/>
      <c r="ETQ5" s="204"/>
      <c r="ETR5" s="204"/>
      <c r="ETS5" s="204"/>
      <c r="ETT5" s="204"/>
      <c r="ETU5" s="204"/>
      <c r="ETV5" s="204"/>
      <c r="ETW5" s="204"/>
      <c r="ETX5" s="204"/>
      <c r="ETY5" s="204"/>
      <c r="ETZ5" s="204"/>
      <c r="EUA5" s="204"/>
      <c r="EUB5" s="204"/>
      <c r="EUC5" s="204"/>
      <c r="EUD5" s="204"/>
      <c r="EUE5" s="204"/>
      <c r="EUF5" s="204"/>
      <c r="EUG5" s="204"/>
      <c r="EUH5" s="204"/>
      <c r="EUI5" s="204"/>
      <c r="EUJ5" s="204"/>
      <c r="EUK5" s="204"/>
      <c r="EUL5" s="204"/>
      <c r="EUM5" s="204"/>
      <c r="EUN5" s="204"/>
      <c r="EUO5" s="204"/>
      <c r="EUP5" s="204"/>
      <c r="EUQ5" s="204"/>
      <c r="EUR5" s="204"/>
      <c r="EUS5" s="204"/>
      <c r="EUT5" s="204"/>
      <c r="EUU5" s="204"/>
      <c r="EUV5" s="204"/>
      <c r="EUW5" s="204"/>
      <c r="EUX5" s="204"/>
      <c r="EUY5" s="204"/>
      <c r="EUZ5" s="204"/>
      <c r="EVA5" s="204"/>
      <c r="EVB5" s="204"/>
      <c r="EVC5" s="204"/>
      <c r="EVD5" s="204"/>
      <c r="EVE5" s="204"/>
      <c r="EVF5" s="204"/>
      <c r="EVG5" s="204"/>
      <c r="EVH5" s="204"/>
      <c r="EVI5" s="204"/>
      <c r="EVJ5" s="204"/>
      <c r="EVK5" s="204"/>
      <c r="EVL5" s="204"/>
      <c r="EVM5" s="204"/>
      <c r="EVN5" s="204"/>
      <c r="EVO5" s="204"/>
      <c r="EVP5" s="204"/>
      <c r="EVQ5" s="204"/>
      <c r="EVR5" s="204"/>
      <c r="EVS5" s="204"/>
      <c r="EVT5" s="204"/>
      <c r="EVU5" s="204"/>
      <c r="EVV5" s="204"/>
      <c r="EVW5" s="204"/>
      <c r="EVX5" s="204"/>
      <c r="EVY5" s="204"/>
      <c r="EVZ5" s="204"/>
      <c r="EWA5" s="204"/>
      <c r="EWB5" s="204"/>
      <c r="EWC5" s="204"/>
      <c r="EWD5" s="204"/>
      <c r="EWE5" s="204"/>
      <c r="EWF5" s="204"/>
      <c r="EWG5" s="204"/>
      <c r="EWH5" s="204"/>
      <c r="EWI5" s="204"/>
      <c r="EWJ5" s="204"/>
      <c r="EWK5" s="204"/>
      <c r="EWL5" s="204"/>
      <c r="EWM5" s="204"/>
      <c r="EWN5" s="204"/>
      <c r="EWO5" s="204"/>
      <c r="EWP5" s="204"/>
      <c r="EWQ5" s="204"/>
      <c r="EWR5" s="204"/>
      <c r="EWS5" s="204"/>
      <c r="EWT5" s="204"/>
      <c r="EWU5" s="204"/>
      <c r="EWV5" s="204"/>
      <c r="EWW5" s="204"/>
      <c r="EWX5" s="204"/>
      <c r="EWY5" s="204"/>
      <c r="EWZ5" s="204"/>
      <c r="EXA5" s="204"/>
      <c r="EXB5" s="204"/>
      <c r="EXC5" s="204"/>
      <c r="EXD5" s="204"/>
      <c r="EXE5" s="204"/>
      <c r="EXF5" s="204"/>
      <c r="EXG5" s="204"/>
      <c r="EXH5" s="204"/>
      <c r="EXI5" s="204"/>
      <c r="EXJ5" s="204"/>
      <c r="EXK5" s="204"/>
      <c r="EXL5" s="204"/>
      <c r="EXM5" s="204"/>
      <c r="EXN5" s="204"/>
      <c r="EXO5" s="204"/>
      <c r="EXP5" s="204"/>
      <c r="EXQ5" s="204"/>
      <c r="EXR5" s="204"/>
      <c r="EXS5" s="204"/>
      <c r="EXT5" s="204"/>
      <c r="EXU5" s="204"/>
      <c r="EXV5" s="204"/>
      <c r="EXW5" s="204"/>
      <c r="EXX5" s="204"/>
      <c r="EXY5" s="204"/>
      <c r="EXZ5" s="204"/>
      <c r="EYA5" s="204"/>
      <c r="EYB5" s="204"/>
      <c r="EYC5" s="204"/>
      <c r="EYD5" s="204"/>
      <c r="EYE5" s="204"/>
      <c r="EYF5" s="204"/>
      <c r="EYG5" s="204"/>
      <c r="EYH5" s="204"/>
      <c r="EYI5" s="204"/>
      <c r="EYJ5" s="204"/>
      <c r="EYK5" s="204"/>
      <c r="EYL5" s="204"/>
      <c r="EYM5" s="204"/>
      <c r="EYN5" s="204"/>
      <c r="EYO5" s="204"/>
      <c r="EYP5" s="204"/>
      <c r="EYQ5" s="204"/>
      <c r="EYR5" s="204"/>
      <c r="EYS5" s="204"/>
      <c r="EYT5" s="204"/>
      <c r="EYU5" s="204"/>
      <c r="EYV5" s="204"/>
      <c r="EYW5" s="204"/>
      <c r="EYX5" s="204"/>
      <c r="EYY5" s="204"/>
      <c r="EYZ5" s="204"/>
      <c r="EZA5" s="204"/>
      <c r="EZB5" s="204"/>
      <c r="EZC5" s="204"/>
      <c r="EZD5" s="204"/>
      <c r="EZE5" s="204"/>
      <c r="EZF5" s="204"/>
      <c r="EZG5" s="204"/>
      <c r="EZH5" s="204"/>
      <c r="EZI5" s="204"/>
      <c r="EZJ5" s="204"/>
      <c r="EZK5" s="204"/>
      <c r="EZL5" s="204"/>
      <c r="EZM5" s="204"/>
      <c r="EZN5" s="204"/>
      <c r="EZO5" s="204"/>
      <c r="EZP5" s="204"/>
      <c r="EZQ5" s="204"/>
      <c r="EZR5" s="204"/>
      <c r="EZS5" s="204"/>
      <c r="EZT5" s="204"/>
      <c r="EZU5" s="204"/>
      <c r="EZV5" s="204"/>
      <c r="EZW5" s="204"/>
      <c r="EZX5" s="204"/>
      <c r="EZY5" s="204"/>
      <c r="EZZ5" s="204"/>
      <c r="FAA5" s="204"/>
      <c r="FAB5" s="204"/>
      <c r="FAC5" s="204"/>
      <c r="FAD5" s="204"/>
      <c r="FAE5" s="204"/>
      <c r="FAF5" s="204"/>
      <c r="FAG5" s="204"/>
      <c r="FAH5" s="204"/>
      <c r="FAI5" s="204"/>
      <c r="FAJ5" s="204"/>
      <c r="FAK5" s="204"/>
      <c r="FAL5" s="204"/>
      <c r="FAM5" s="204"/>
      <c r="FAN5" s="204"/>
      <c r="FAO5" s="204"/>
      <c r="FAP5" s="204"/>
      <c r="FAQ5" s="204"/>
      <c r="FAR5" s="204"/>
      <c r="FAS5" s="204"/>
      <c r="FAT5" s="204"/>
      <c r="FAU5" s="204"/>
      <c r="FAV5" s="204"/>
      <c r="FAW5" s="204"/>
      <c r="FAX5" s="204"/>
      <c r="FAY5" s="204"/>
      <c r="FAZ5" s="204"/>
      <c r="FBA5" s="204"/>
      <c r="FBB5" s="204"/>
      <c r="FBC5" s="204"/>
      <c r="FBD5" s="204"/>
      <c r="FBE5" s="204"/>
      <c r="FBF5" s="204"/>
      <c r="FBG5" s="204"/>
      <c r="FBH5" s="204"/>
      <c r="FBI5" s="204"/>
      <c r="FBJ5" s="204"/>
      <c r="FBK5" s="204"/>
      <c r="FBL5" s="204"/>
      <c r="FBM5" s="204"/>
      <c r="FBN5" s="204"/>
      <c r="FBO5" s="204"/>
      <c r="FBP5" s="204"/>
      <c r="FBQ5" s="204"/>
      <c r="FBR5" s="204"/>
      <c r="FBS5" s="204"/>
      <c r="FBT5" s="204"/>
      <c r="FBU5" s="204"/>
      <c r="FBV5" s="204"/>
      <c r="FBW5" s="204"/>
      <c r="FBX5" s="204"/>
      <c r="FBY5" s="204"/>
      <c r="FBZ5" s="204"/>
      <c r="FCA5" s="204"/>
      <c r="FCB5" s="204"/>
      <c r="FCC5" s="204"/>
      <c r="FCD5" s="204"/>
      <c r="FCE5" s="204"/>
      <c r="FCF5" s="204"/>
      <c r="FCG5" s="204"/>
      <c r="FCH5" s="204"/>
      <c r="FCI5" s="204"/>
      <c r="FCJ5" s="204"/>
      <c r="FCK5" s="204"/>
      <c r="FCL5" s="204"/>
      <c r="FCM5" s="204"/>
      <c r="FCN5" s="204"/>
      <c r="FCO5" s="204"/>
      <c r="FCP5" s="204"/>
      <c r="FCQ5" s="204"/>
      <c r="FCR5" s="204"/>
      <c r="FCS5" s="204"/>
      <c r="FCT5" s="204"/>
      <c r="FCU5" s="204"/>
      <c r="FCV5" s="204"/>
      <c r="FCW5" s="204"/>
      <c r="FCX5" s="204"/>
      <c r="FCY5" s="204"/>
      <c r="FCZ5" s="204"/>
      <c r="FDA5" s="204"/>
      <c r="FDB5" s="204"/>
      <c r="FDC5" s="204"/>
      <c r="FDD5" s="204"/>
      <c r="FDE5" s="204"/>
      <c r="FDF5" s="204"/>
      <c r="FDG5" s="204"/>
      <c r="FDH5" s="204"/>
      <c r="FDI5" s="204"/>
      <c r="FDJ5" s="204"/>
      <c r="FDK5" s="204"/>
      <c r="FDL5" s="204"/>
      <c r="FDM5" s="204"/>
      <c r="FDN5" s="204"/>
      <c r="FDO5" s="204"/>
      <c r="FDP5" s="204"/>
      <c r="FDQ5" s="204"/>
      <c r="FDR5" s="204"/>
      <c r="FDS5" s="204"/>
      <c r="FDT5" s="204"/>
      <c r="FDU5" s="204"/>
      <c r="FDV5" s="204"/>
      <c r="FDW5" s="204"/>
      <c r="FDX5" s="204"/>
      <c r="FDY5" s="204"/>
      <c r="FDZ5" s="204"/>
      <c r="FEA5" s="204"/>
      <c r="FEB5" s="204"/>
      <c r="FEC5" s="204"/>
      <c r="FED5" s="204"/>
      <c r="FEE5" s="204"/>
      <c r="FEF5" s="204"/>
      <c r="FEG5" s="204"/>
      <c r="FEH5" s="204"/>
      <c r="FEI5" s="204"/>
      <c r="FEJ5" s="204"/>
      <c r="FEK5" s="204"/>
      <c r="FEL5" s="204"/>
      <c r="FEM5" s="204"/>
      <c r="FEN5" s="204"/>
      <c r="FEO5" s="204"/>
      <c r="FEP5" s="204"/>
      <c r="FEQ5" s="204"/>
      <c r="FER5" s="204"/>
      <c r="FES5" s="204"/>
      <c r="FET5" s="204"/>
      <c r="FEU5" s="204"/>
      <c r="FEV5" s="204"/>
      <c r="FEW5" s="204"/>
      <c r="FEX5" s="204"/>
      <c r="FEY5" s="204"/>
      <c r="FEZ5" s="204"/>
      <c r="FFA5" s="204"/>
      <c r="FFB5" s="204"/>
      <c r="FFC5" s="204"/>
      <c r="FFD5" s="204"/>
      <c r="FFE5" s="204"/>
      <c r="FFF5" s="204"/>
      <c r="FFG5" s="204"/>
      <c r="FFH5" s="204"/>
      <c r="FFI5" s="204"/>
      <c r="FFJ5" s="204"/>
      <c r="FFK5" s="204"/>
      <c r="FFL5" s="204"/>
      <c r="FFM5" s="204"/>
      <c r="FFN5" s="204"/>
      <c r="FFO5" s="204"/>
      <c r="FFP5" s="204"/>
      <c r="FFQ5" s="204"/>
      <c r="FFR5" s="204"/>
      <c r="FFS5" s="204"/>
      <c r="FFT5" s="204"/>
      <c r="FFU5" s="204"/>
      <c r="FFV5" s="204"/>
      <c r="FFW5" s="204"/>
      <c r="FFX5" s="204"/>
      <c r="FFY5" s="204"/>
      <c r="FFZ5" s="204"/>
      <c r="FGA5" s="204"/>
      <c r="FGB5" s="204"/>
      <c r="FGC5" s="204"/>
      <c r="FGD5" s="204"/>
      <c r="FGE5" s="204"/>
      <c r="FGF5" s="204"/>
      <c r="FGG5" s="204"/>
      <c r="FGH5" s="204"/>
      <c r="FGI5" s="204"/>
      <c r="FGJ5" s="204"/>
      <c r="FGK5" s="204"/>
      <c r="FGL5" s="204"/>
      <c r="FGM5" s="204"/>
      <c r="FGN5" s="204"/>
      <c r="FGO5" s="204"/>
      <c r="FGP5" s="204"/>
      <c r="FGQ5" s="204"/>
      <c r="FGR5" s="204"/>
      <c r="FGS5" s="204"/>
      <c r="FGT5" s="204"/>
      <c r="FGU5" s="204"/>
      <c r="FGV5" s="204"/>
      <c r="FGW5" s="204"/>
      <c r="FGX5" s="204"/>
      <c r="FGY5" s="204"/>
      <c r="FGZ5" s="204"/>
      <c r="FHA5" s="204"/>
      <c r="FHB5" s="204"/>
      <c r="FHC5" s="204"/>
      <c r="FHD5" s="204"/>
      <c r="FHE5" s="204"/>
      <c r="FHF5" s="204"/>
      <c r="FHG5" s="204"/>
      <c r="FHH5" s="204"/>
      <c r="FHI5" s="204"/>
      <c r="FHJ5" s="204"/>
      <c r="FHK5" s="204"/>
      <c r="FHL5" s="204"/>
      <c r="FHM5" s="204"/>
      <c r="FHN5" s="204"/>
      <c r="FHO5" s="204"/>
      <c r="FHP5" s="204"/>
      <c r="FHQ5" s="204"/>
      <c r="FHR5" s="204"/>
      <c r="FHS5" s="204"/>
      <c r="FHT5" s="204"/>
      <c r="FHU5" s="204"/>
      <c r="FHV5" s="204"/>
      <c r="FHW5" s="204"/>
      <c r="FHX5" s="204"/>
      <c r="FHY5" s="204"/>
      <c r="FHZ5" s="204"/>
      <c r="FIA5" s="204"/>
      <c r="FIB5" s="204"/>
      <c r="FIC5" s="204"/>
      <c r="FID5" s="204"/>
      <c r="FIE5" s="204"/>
      <c r="FIF5" s="204"/>
      <c r="FIG5" s="204"/>
      <c r="FIH5" s="204"/>
      <c r="FII5" s="204"/>
      <c r="FIJ5" s="204"/>
      <c r="FIK5" s="204"/>
      <c r="FIL5" s="204"/>
      <c r="FIM5" s="204"/>
      <c r="FIN5" s="204"/>
      <c r="FIO5" s="204"/>
      <c r="FIP5" s="204"/>
      <c r="FIQ5" s="204"/>
      <c r="FIR5" s="204"/>
      <c r="FIS5" s="204"/>
      <c r="FIT5" s="204"/>
      <c r="FIU5" s="204"/>
      <c r="FIV5" s="204"/>
      <c r="FIW5" s="204"/>
      <c r="FIX5" s="204"/>
      <c r="FIY5" s="204"/>
      <c r="FIZ5" s="204"/>
      <c r="FJA5" s="204"/>
      <c r="FJB5" s="204"/>
      <c r="FJC5" s="204"/>
      <c r="FJD5" s="204"/>
      <c r="FJE5" s="204"/>
      <c r="FJF5" s="204"/>
      <c r="FJG5" s="204"/>
      <c r="FJH5" s="204"/>
      <c r="FJI5" s="204"/>
      <c r="FJJ5" s="204"/>
      <c r="FJK5" s="204"/>
      <c r="FJL5" s="204"/>
      <c r="FJM5" s="204"/>
      <c r="FJN5" s="204"/>
      <c r="FJO5" s="204"/>
      <c r="FJP5" s="204"/>
      <c r="FJQ5" s="204"/>
      <c r="FJR5" s="204"/>
      <c r="FJS5" s="204"/>
      <c r="FJT5" s="204"/>
      <c r="FJU5" s="204"/>
      <c r="FJV5" s="204"/>
      <c r="FJW5" s="204"/>
      <c r="FJX5" s="204"/>
      <c r="FJY5" s="204"/>
      <c r="FJZ5" s="204"/>
      <c r="FKA5" s="204"/>
      <c r="FKB5" s="204"/>
      <c r="FKC5" s="204"/>
      <c r="FKD5" s="204"/>
      <c r="FKE5" s="204"/>
      <c r="FKF5" s="204"/>
      <c r="FKG5" s="204"/>
      <c r="FKH5" s="204"/>
      <c r="FKI5" s="204"/>
      <c r="FKJ5" s="204"/>
      <c r="FKK5" s="204"/>
      <c r="FKL5" s="204"/>
      <c r="FKM5" s="204"/>
      <c r="FKN5" s="204"/>
      <c r="FKO5" s="204"/>
      <c r="FKP5" s="204"/>
      <c r="FKQ5" s="204"/>
      <c r="FKR5" s="204"/>
      <c r="FKS5" s="204"/>
      <c r="FKT5" s="204"/>
      <c r="FKU5" s="204"/>
      <c r="FKV5" s="204"/>
      <c r="FKW5" s="204"/>
      <c r="FKX5" s="204"/>
      <c r="FKY5" s="204"/>
      <c r="FKZ5" s="204"/>
      <c r="FLA5" s="204"/>
      <c r="FLB5" s="204"/>
      <c r="FLC5" s="204"/>
      <c r="FLD5" s="204"/>
      <c r="FLE5" s="204"/>
      <c r="FLF5" s="204"/>
      <c r="FLG5" s="204"/>
      <c r="FLH5" s="204"/>
      <c r="FLI5" s="204"/>
      <c r="FLJ5" s="204"/>
      <c r="FLK5" s="204"/>
      <c r="FLL5" s="204"/>
      <c r="FLM5" s="204"/>
      <c r="FLN5" s="204"/>
      <c r="FLO5" s="204"/>
      <c r="FLP5" s="204"/>
      <c r="FLQ5" s="204"/>
      <c r="FLR5" s="204"/>
      <c r="FLS5" s="204"/>
      <c r="FLT5" s="204"/>
      <c r="FLU5" s="204"/>
      <c r="FLV5" s="204"/>
      <c r="FLW5" s="204"/>
      <c r="FLX5" s="204"/>
      <c r="FLY5" s="204"/>
      <c r="FLZ5" s="204"/>
      <c r="FMA5" s="204"/>
      <c r="FMB5" s="204"/>
      <c r="FMC5" s="204"/>
      <c r="FMD5" s="204"/>
      <c r="FME5" s="204"/>
      <c r="FMF5" s="204"/>
      <c r="FMG5" s="204"/>
      <c r="FMH5" s="204"/>
      <c r="FMI5" s="204"/>
      <c r="FMJ5" s="204"/>
      <c r="FMK5" s="204"/>
      <c r="FML5" s="204"/>
      <c r="FMM5" s="204"/>
      <c r="FMN5" s="204"/>
      <c r="FMO5" s="204"/>
      <c r="FMP5" s="204"/>
      <c r="FMQ5" s="204"/>
      <c r="FMR5" s="204"/>
      <c r="FMS5" s="204"/>
      <c r="FMT5" s="204"/>
      <c r="FMU5" s="204"/>
      <c r="FMV5" s="204"/>
      <c r="FMW5" s="204"/>
      <c r="FMX5" s="204"/>
      <c r="FMY5" s="204"/>
      <c r="FMZ5" s="204"/>
      <c r="FNA5" s="204"/>
      <c r="FNB5" s="204"/>
      <c r="FNC5" s="204"/>
      <c r="FND5" s="204"/>
      <c r="FNE5" s="204"/>
      <c r="FNF5" s="204"/>
      <c r="FNG5" s="204"/>
      <c r="FNH5" s="204"/>
      <c r="FNI5" s="204"/>
      <c r="FNJ5" s="204"/>
      <c r="FNK5" s="204"/>
      <c r="FNL5" s="204"/>
      <c r="FNM5" s="204"/>
      <c r="FNN5" s="204"/>
      <c r="FNO5" s="204"/>
      <c r="FNP5" s="204"/>
      <c r="FNQ5" s="204"/>
      <c r="FNR5" s="204"/>
      <c r="FNS5" s="204"/>
      <c r="FNT5" s="204"/>
      <c r="FNU5" s="204"/>
      <c r="FNV5" s="204"/>
      <c r="FNW5" s="204"/>
      <c r="FNX5" s="204"/>
      <c r="FNY5" s="204"/>
      <c r="FNZ5" s="204"/>
      <c r="FOA5" s="204"/>
      <c r="FOB5" s="204"/>
      <c r="FOC5" s="204"/>
      <c r="FOD5" s="204"/>
      <c r="FOE5" s="204"/>
      <c r="FOF5" s="204"/>
      <c r="FOG5" s="204"/>
      <c r="FOH5" s="204"/>
      <c r="FOI5" s="204"/>
      <c r="FOJ5" s="204"/>
      <c r="FOK5" s="204"/>
      <c r="FOL5" s="204"/>
      <c r="FOM5" s="204"/>
      <c r="FON5" s="204"/>
      <c r="FOO5" s="204"/>
      <c r="FOP5" s="204"/>
      <c r="FOQ5" s="204"/>
      <c r="FOR5" s="204"/>
      <c r="FOS5" s="204"/>
      <c r="FOT5" s="204"/>
      <c r="FOU5" s="204"/>
      <c r="FOV5" s="204"/>
      <c r="FOW5" s="204"/>
      <c r="FOX5" s="204"/>
      <c r="FOY5" s="204"/>
      <c r="FOZ5" s="204"/>
      <c r="FPA5" s="204"/>
      <c r="FPB5" s="204"/>
      <c r="FPC5" s="204"/>
      <c r="FPD5" s="204"/>
      <c r="FPE5" s="204"/>
      <c r="FPF5" s="204"/>
      <c r="FPG5" s="204"/>
      <c r="FPH5" s="204"/>
      <c r="FPI5" s="204"/>
      <c r="FPJ5" s="204"/>
      <c r="FPK5" s="204"/>
      <c r="FPL5" s="204"/>
      <c r="FPM5" s="204"/>
      <c r="FPN5" s="204"/>
      <c r="FPO5" s="204"/>
      <c r="FPP5" s="204"/>
      <c r="FPQ5" s="204"/>
      <c r="FPR5" s="204"/>
      <c r="FPS5" s="204"/>
      <c r="FPT5" s="204"/>
      <c r="FPU5" s="204"/>
      <c r="FPV5" s="204"/>
      <c r="FPW5" s="204"/>
      <c r="FPX5" s="204"/>
      <c r="FPY5" s="204"/>
      <c r="FPZ5" s="204"/>
      <c r="FQA5" s="204"/>
      <c r="FQB5" s="204"/>
      <c r="FQC5" s="204"/>
      <c r="FQD5" s="204"/>
      <c r="FQE5" s="204"/>
      <c r="FQF5" s="204"/>
      <c r="FQG5" s="204"/>
      <c r="FQH5" s="204"/>
      <c r="FQI5" s="204"/>
      <c r="FQJ5" s="204"/>
      <c r="FQK5" s="204"/>
      <c r="FQL5" s="204"/>
      <c r="FQM5" s="204"/>
      <c r="FQN5" s="204"/>
      <c r="FQO5" s="204"/>
      <c r="FQP5" s="204"/>
      <c r="FQQ5" s="204"/>
      <c r="FQR5" s="204"/>
      <c r="FQS5" s="204"/>
      <c r="FQT5" s="204"/>
      <c r="FQU5" s="204"/>
      <c r="FQV5" s="204"/>
      <c r="FQW5" s="204"/>
      <c r="FQX5" s="204"/>
      <c r="FQY5" s="204"/>
      <c r="FQZ5" s="204"/>
      <c r="FRA5" s="204"/>
      <c r="FRB5" s="204"/>
      <c r="FRC5" s="204"/>
      <c r="FRD5" s="204"/>
      <c r="FRE5" s="204"/>
      <c r="FRF5" s="204"/>
      <c r="FRG5" s="204"/>
      <c r="FRH5" s="204"/>
      <c r="FRI5" s="204"/>
      <c r="FRJ5" s="204"/>
      <c r="FRK5" s="204"/>
      <c r="FRL5" s="204"/>
      <c r="FRM5" s="204"/>
      <c r="FRN5" s="204"/>
      <c r="FRO5" s="204"/>
      <c r="FRP5" s="204"/>
      <c r="FRQ5" s="204"/>
      <c r="FRR5" s="204"/>
      <c r="FRS5" s="204"/>
      <c r="FRT5" s="204"/>
      <c r="FRU5" s="204"/>
      <c r="FRV5" s="204"/>
      <c r="FRW5" s="204"/>
      <c r="FRX5" s="204"/>
      <c r="FRY5" s="204"/>
      <c r="FRZ5" s="204"/>
      <c r="FSA5" s="204"/>
      <c r="FSB5" s="204"/>
      <c r="FSC5" s="204"/>
      <c r="FSD5" s="204"/>
      <c r="FSE5" s="204"/>
      <c r="FSF5" s="204"/>
      <c r="FSG5" s="204"/>
      <c r="FSH5" s="204"/>
      <c r="FSI5" s="204"/>
      <c r="FSJ5" s="204"/>
      <c r="FSK5" s="204"/>
      <c r="FSL5" s="204"/>
      <c r="FSM5" s="204"/>
      <c r="FSN5" s="204"/>
      <c r="FSO5" s="204"/>
      <c r="FSP5" s="204"/>
      <c r="FSQ5" s="204"/>
      <c r="FSR5" s="204"/>
      <c r="FSS5" s="204"/>
      <c r="FST5" s="204"/>
      <c r="FSU5" s="204"/>
      <c r="FSV5" s="204"/>
      <c r="FSW5" s="204"/>
      <c r="FSX5" s="204"/>
      <c r="FSY5" s="204"/>
      <c r="FSZ5" s="204"/>
      <c r="FTA5" s="204"/>
      <c r="FTB5" s="204"/>
      <c r="FTC5" s="204"/>
      <c r="FTD5" s="204"/>
      <c r="FTE5" s="204"/>
      <c r="FTF5" s="204"/>
      <c r="FTG5" s="204"/>
      <c r="FTH5" s="204"/>
      <c r="FTI5" s="204"/>
      <c r="FTJ5" s="204"/>
      <c r="FTK5" s="204"/>
      <c r="FTL5" s="204"/>
      <c r="FTM5" s="204"/>
      <c r="FTN5" s="204"/>
      <c r="FTO5" s="204"/>
      <c r="FTP5" s="204"/>
      <c r="FTQ5" s="204"/>
      <c r="FTR5" s="204"/>
      <c r="FTS5" s="204"/>
      <c r="FTT5" s="204"/>
      <c r="FTU5" s="204"/>
      <c r="FTV5" s="204"/>
      <c r="FTW5" s="204"/>
      <c r="FTX5" s="204"/>
      <c r="FTY5" s="204"/>
      <c r="FTZ5" s="204"/>
      <c r="FUA5" s="204"/>
      <c r="FUB5" s="204"/>
      <c r="FUC5" s="204"/>
      <c r="FUD5" s="204"/>
      <c r="FUE5" s="204"/>
      <c r="FUF5" s="204"/>
      <c r="FUG5" s="204"/>
      <c r="FUH5" s="204"/>
      <c r="FUI5" s="204"/>
      <c r="FUJ5" s="204"/>
      <c r="FUK5" s="204"/>
      <c r="FUL5" s="204"/>
      <c r="FUM5" s="204"/>
      <c r="FUN5" s="204"/>
      <c r="FUO5" s="204"/>
      <c r="FUP5" s="204"/>
      <c r="FUQ5" s="204"/>
      <c r="FUR5" s="204"/>
      <c r="FUS5" s="204"/>
      <c r="FUT5" s="204"/>
      <c r="FUU5" s="204"/>
      <c r="FUV5" s="204"/>
      <c r="FUW5" s="204"/>
      <c r="FUX5" s="204"/>
      <c r="FUY5" s="204"/>
      <c r="FUZ5" s="204"/>
      <c r="FVA5" s="204"/>
      <c r="FVB5" s="204"/>
      <c r="FVC5" s="204"/>
      <c r="FVD5" s="204"/>
      <c r="FVE5" s="204"/>
      <c r="FVF5" s="204"/>
      <c r="FVG5" s="204"/>
      <c r="FVH5" s="204"/>
      <c r="FVI5" s="204"/>
      <c r="FVJ5" s="204"/>
      <c r="FVK5" s="204"/>
      <c r="FVL5" s="204"/>
      <c r="FVM5" s="204"/>
      <c r="FVN5" s="204"/>
      <c r="FVO5" s="204"/>
      <c r="FVP5" s="204"/>
      <c r="FVQ5" s="204"/>
      <c r="FVR5" s="204"/>
      <c r="FVS5" s="204"/>
      <c r="FVT5" s="204"/>
      <c r="FVU5" s="204"/>
      <c r="FVV5" s="204"/>
      <c r="FVW5" s="204"/>
      <c r="FVX5" s="204"/>
      <c r="FVY5" s="204"/>
      <c r="FVZ5" s="204"/>
      <c r="FWA5" s="204"/>
      <c r="FWB5" s="204"/>
      <c r="FWC5" s="204"/>
      <c r="FWD5" s="204"/>
      <c r="FWE5" s="204"/>
      <c r="FWF5" s="204"/>
      <c r="FWG5" s="204"/>
      <c r="FWH5" s="204"/>
      <c r="FWI5" s="204"/>
      <c r="FWJ5" s="204"/>
      <c r="FWK5" s="204"/>
      <c r="FWL5" s="204"/>
      <c r="FWM5" s="204"/>
      <c r="FWN5" s="204"/>
      <c r="FWO5" s="204"/>
      <c r="FWP5" s="204"/>
      <c r="FWQ5" s="204"/>
      <c r="FWR5" s="204"/>
      <c r="FWS5" s="204"/>
      <c r="FWT5" s="204"/>
      <c r="FWU5" s="204"/>
      <c r="FWV5" s="204"/>
      <c r="FWW5" s="204"/>
      <c r="FWX5" s="204"/>
      <c r="FWY5" s="204"/>
      <c r="FWZ5" s="204"/>
      <c r="FXA5" s="204"/>
      <c r="FXB5" s="204"/>
      <c r="FXC5" s="204"/>
      <c r="FXD5" s="204"/>
      <c r="FXE5" s="204"/>
      <c r="FXF5" s="204"/>
      <c r="FXG5" s="204"/>
      <c r="FXH5" s="204"/>
      <c r="FXI5" s="204"/>
      <c r="FXJ5" s="204"/>
      <c r="FXK5" s="204"/>
      <c r="FXL5" s="204"/>
      <c r="FXM5" s="204"/>
      <c r="FXN5" s="204"/>
      <c r="FXO5" s="204"/>
      <c r="FXP5" s="204"/>
      <c r="FXQ5" s="204"/>
      <c r="FXR5" s="204"/>
      <c r="FXS5" s="204"/>
      <c r="FXT5" s="204"/>
      <c r="FXU5" s="204"/>
      <c r="FXV5" s="204"/>
      <c r="FXW5" s="204"/>
      <c r="FXX5" s="204"/>
      <c r="FXY5" s="204"/>
      <c r="FXZ5" s="204"/>
      <c r="FYA5" s="204"/>
      <c r="FYB5" s="204"/>
      <c r="FYC5" s="204"/>
      <c r="FYD5" s="204"/>
      <c r="FYE5" s="204"/>
      <c r="FYF5" s="204"/>
      <c r="FYG5" s="204"/>
      <c r="FYH5" s="204"/>
      <c r="FYI5" s="204"/>
      <c r="FYJ5" s="204"/>
      <c r="FYK5" s="204"/>
      <c r="FYL5" s="204"/>
      <c r="FYM5" s="204"/>
      <c r="FYN5" s="204"/>
      <c r="FYO5" s="204"/>
      <c r="FYP5" s="204"/>
      <c r="FYQ5" s="204"/>
      <c r="FYR5" s="204"/>
      <c r="FYS5" s="204"/>
      <c r="FYT5" s="204"/>
      <c r="FYU5" s="204"/>
      <c r="FYV5" s="204"/>
      <c r="FYW5" s="204"/>
      <c r="FYX5" s="204"/>
      <c r="FYY5" s="204"/>
      <c r="FYZ5" s="204"/>
      <c r="FZA5" s="204"/>
      <c r="FZB5" s="204"/>
      <c r="FZC5" s="204"/>
      <c r="FZD5" s="204"/>
      <c r="FZE5" s="204"/>
      <c r="FZF5" s="204"/>
      <c r="FZG5" s="204"/>
      <c r="FZH5" s="204"/>
      <c r="FZI5" s="204"/>
      <c r="FZJ5" s="204"/>
      <c r="FZK5" s="204"/>
      <c r="FZL5" s="204"/>
      <c r="FZM5" s="204"/>
      <c r="FZN5" s="204"/>
      <c r="FZO5" s="204"/>
      <c r="FZP5" s="204"/>
      <c r="FZQ5" s="204"/>
      <c r="FZR5" s="204"/>
      <c r="FZS5" s="204"/>
      <c r="FZT5" s="204"/>
      <c r="FZU5" s="204"/>
      <c r="FZV5" s="204"/>
      <c r="FZW5" s="204"/>
      <c r="FZX5" s="204"/>
      <c r="FZY5" s="204"/>
      <c r="FZZ5" s="204"/>
      <c r="GAA5" s="204"/>
      <c r="GAB5" s="204"/>
      <c r="GAC5" s="204"/>
      <c r="GAD5" s="204"/>
      <c r="GAE5" s="204"/>
      <c r="GAF5" s="204"/>
      <c r="GAG5" s="204"/>
      <c r="GAH5" s="204"/>
      <c r="GAI5" s="204"/>
      <c r="GAJ5" s="204"/>
      <c r="GAK5" s="204"/>
      <c r="GAL5" s="204"/>
      <c r="GAM5" s="204"/>
      <c r="GAN5" s="204"/>
      <c r="GAO5" s="204"/>
      <c r="GAP5" s="204"/>
      <c r="GAQ5" s="204"/>
      <c r="GAR5" s="204"/>
      <c r="GAS5" s="204"/>
      <c r="GAT5" s="204"/>
      <c r="GAU5" s="204"/>
      <c r="GAV5" s="204"/>
      <c r="GAW5" s="204"/>
      <c r="GAX5" s="204"/>
      <c r="GAY5" s="204"/>
      <c r="GAZ5" s="204"/>
      <c r="GBA5" s="204"/>
      <c r="GBB5" s="204"/>
      <c r="GBC5" s="204"/>
      <c r="GBD5" s="204"/>
      <c r="GBE5" s="204"/>
      <c r="GBF5" s="204"/>
      <c r="GBG5" s="204"/>
      <c r="GBH5" s="204"/>
      <c r="GBI5" s="204"/>
      <c r="GBJ5" s="204"/>
      <c r="GBK5" s="204"/>
      <c r="GBL5" s="204"/>
      <c r="GBM5" s="204"/>
      <c r="GBN5" s="204"/>
      <c r="GBO5" s="204"/>
      <c r="GBP5" s="204"/>
      <c r="GBQ5" s="204"/>
      <c r="GBR5" s="204"/>
      <c r="GBS5" s="204"/>
      <c r="GBT5" s="204"/>
      <c r="GBU5" s="204"/>
      <c r="GBV5" s="204"/>
      <c r="GBW5" s="204"/>
      <c r="GBX5" s="204"/>
      <c r="GBY5" s="204"/>
      <c r="GBZ5" s="204"/>
      <c r="GCA5" s="204"/>
      <c r="GCB5" s="204"/>
      <c r="GCC5" s="204"/>
      <c r="GCD5" s="204"/>
      <c r="GCE5" s="204"/>
      <c r="GCF5" s="204"/>
      <c r="GCG5" s="204"/>
      <c r="GCH5" s="204"/>
      <c r="GCI5" s="204"/>
      <c r="GCJ5" s="204"/>
      <c r="GCK5" s="204"/>
      <c r="GCL5" s="204"/>
      <c r="GCM5" s="204"/>
      <c r="GCN5" s="204"/>
      <c r="GCO5" s="204"/>
      <c r="GCP5" s="204"/>
      <c r="GCQ5" s="204"/>
      <c r="GCR5" s="204"/>
      <c r="GCS5" s="204"/>
      <c r="GCT5" s="204"/>
      <c r="GCU5" s="204"/>
      <c r="GCV5" s="204"/>
      <c r="GCW5" s="204"/>
      <c r="GCX5" s="204"/>
      <c r="GCY5" s="204"/>
      <c r="GCZ5" s="204"/>
      <c r="GDA5" s="204"/>
      <c r="GDB5" s="204"/>
      <c r="GDC5" s="204"/>
      <c r="GDD5" s="204"/>
      <c r="GDE5" s="204"/>
      <c r="GDF5" s="204"/>
      <c r="GDG5" s="204"/>
      <c r="GDH5" s="204"/>
      <c r="GDI5" s="204"/>
      <c r="GDJ5" s="204"/>
      <c r="GDK5" s="204"/>
      <c r="GDL5" s="204"/>
      <c r="GDM5" s="204"/>
      <c r="GDN5" s="204"/>
      <c r="GDO5" s="204"/>
      <c r="GDP5" s="204"/>
      <c r="GDQ5" s="204"/>
      <c r="GDR5" s="204"/>
      <c r="GDS5" s="204"/>
      <c r="GDT5" s="204"/>
      <c r="GDU5" s="204"/>
      <c r="GDV5" s="204"/>
      <c r="GDW5" s="204"/>
      <c r="GDX5" s="204"/>
      <c r="GDY5" s="204"/>
      <c r="GDZ5" s="204"/>
      <c r="GEA5" s="204"/>
      <c r="GEB5" s="204"/>
      <c r="GEC5" s="204"/>
      <c r="GED5" s="204"/>
      <c r="GEE5" s="204"/>
      <c r="GEF5" s="204"/>
      <c r="GEG5" s="204"/>
      <c r="GEH5" s="204"/>
      <c r="GEI5" s="204"/>
      <c r="GEJ5" s="204"/>
      <c r="GEK5" s="204"/>
      <c r="GEL5" s="204"/>
      <c r="GEM5" s="204"/>
      <c r="GEN5" s="204"/>
      <c r="GEO5" s="204"/>
      <c r="GEP5" s="204"/>
      <c r="GEQ5" s="204"/>
      <c r="GER5" s="204"/>
      <c r="GES5" s="204"/>
      <c r="GET5" s="204"/>
      <c r="GEU5" s="204"/>
      <c r="GEV5" s="204"/>
      <c r="GEW5" s="204"/>
      <c r="GEX5" s="204"/>
      <c r="GEY5" s="204"/>
      <c r="GEZ5" s="204"/>
      <c r="GFA5" s="204"/>
      <c r="GFB5" s="204"/>
      <c r="GFC5" s="204"/>
      <c r="GFD5" s="204"/>
      <c r="GFE5" s="204"/>
      <c r="GFF5" s="204"/>
      <c r="GFG5" s="204"/>
      <c r="GFH5" s="204"/>
      <c r="GFI5" s="204"/>
      <c r="GFJ5" s="204"/>
      <c r="GFK5" s="204"/>
      <c r="GFL5" s="204"/>
      <c r="GFM5" s="204"/>
      <c r="GFN5" s="204"/>
      <c r="GFO5" s="204"/>
      <c r="GFP5" s="204"/>
      <c r="GFQ5" s="204"/>
      <c r="GFR5" s="204"/>
      <c r="GFS5" s="204"/>
      <c r="GFT5" s="204"/>
      <c r="GFU5" s="204"/>
      <c r="GFV5" s="204"/>
      <c r="GFW5" s="204"/>
      <c r="GFX5" s="204"/>
      <c r="GFY5" s="204"/>
      <c r="GFZ5" s="204"/>
      <c r="GGA5" s="204"/>
      <c r="GGB5" s="204"/>
      <c r="GGC5" s="204"/>
      <c r="GGD5" s="204"/>
      <c r="GGE5" s="204"/>
      <c r="GGF5" s="204"/>
      <c r="GGG5" s="204"/>
      <c r="GGH5" s="204"/>
      <c r="GGI5" s="204"/>
      <c r="GGJ5" s="204"/>
      <c r="GGK5" s="204"/>
      <c r="GGL5" s="204"/>
      <c r="GGM5" s="204"/>
      <c r="GGN5" s="204"/>
      <c r="GGO5" s="204"/>
      <c r="GGP5" s="204"/>
      <c r="GGQ5" s="204"/>
      <c r="GGR5" s="204"/>
      <c r="GGS5" s="204"/>
      <c r="GGT5" s="204"/>
      <c r="GGU5" s="204"/>
      <c r="GGV5" s="204"/>
      <c r="GGW5" s="204"/>
      <c r="GGX5" s="204"/>
      <c r="GGY5" s="204"/>
      <c r="GGZ5" s="204"/>
      <c r="GHA5" s="204"/>
      <c r="GHB5" s="204"/>
      <c r="GHC5" s="204"/>
      <c r="GHD5" s="204"/>
      <c r="GHE5" s="204"/>
      <c r="GHF5" s="204"/>
      <c r="GHG5" s="204"/>
      <c r="GHH5" s="204"/>
      <c r="GHI5" s="204"/>
      <c r="GHJ5" s="204"/>
      <c r="GHK5" s="204"/>
      <c r="GHL5" s="204"/>
      <c r="GHM5" s="204"/>
      <c r="GHN5" s="204"/>
      <c r="GHO5" s="204"/>
      <c r="GHP5" s="204"/>
      <c r="GHQ5" s="204"/>
      <c r="GHR5" s="204"/>
      <c r="GHS5" s="204"/>
      <c r="GHT5" s="204"/>
      <c r="GHU5" s="204"/>
      <c r="GHV5" s="204"/>
      <c r="GHW5" s="204"/>
      <c r="GHX5" s="204"/>
      <c r="GHY5" s="204"/>
      <c r="GHZ5" s="204"/>
      <c r="GIA5" s="204"/>
      <c r="GIB5" s="204"/>
      <c r="GIC5" s="204"/>
      <c r="GID5" s="204"/>
      <c r="GIE5" s="204"/>
      <c r="GIF5" s="204"/>
      <c r="GIG5" s="204"/>
      <c r="GIH5" s="204"/>
      <c r="GII5" s="204"/>
      <c r="GIJ5" s="204"/>
      <c r="GIK5" s="204"/>
      <c r="GIL5" s="204"/>
      <c r="GIM5" s="204"/>
      <c r="GIN5" s="204"/>
      <c r="GIO5" s="204"/>
      <c r="GIP5" s="204"/>
      <c r="GIQ5" s="204"/>
      <c r="GIR5" s="204"/>
      <c r="GIS5" s="204"/>
      <c r="GIT5" s="204"/>
      <c r="GIU5" s="204"/>
      <c r="GIV5" s="204"/>
      <c r="GIW5" s="204"/>
      <c r="GIX5" s="204"/>
      <c r="GIY5" s="204"/>
      <c r="GIZ5" s="204"/>
      <c r="GJA5" s="204"/>
      <c r="GJB5" s="204"/>
      <c r="GJC5" s="204"/>
      <c r="GJD5" s="204"/>
      <c r="GJE5" s="204"/>
      <c r="GJF5" s="204"/>
      <c r="GJG5" s="204"/>
      <c r="GJH5" s="204"/>
      <c r="GJI5" s="204"/>
      <c r="GJJ5" s="204"/>
      <c r="GJK5" s="204"/>
      <c r="GJL5" s="204"/>
      <c r="GJM5" s="204"/>
      <c r="GJN5" s="204"/>
      <c r="GJO5" s="204"/>
      <c r="GJP5" s="204"/>
      <c r="GJQ5" s="204"/>
      <c r="GJR5" s="204"/>
      <c r="GJS5" s="204"/>
      <c r="GJT5" s="204"/>
      <c r="GJU5" s="204"/>
      <c r="GJV5" s="204"/>
      <c r="GJW5" s="204"/>
      <c r="GJX5" s="204"/>
      <c r="GJY5" s="204"/>
      <c r="GJZ5" s="204"/>
      <c r="GKA5" s="204"/>
      <c r="GKB5" s="204"/>
      <c r="GKC5" s="204"/>
      <c r="GKD5" s="204"/>
      <c r="GKE5" s="204"/>
      <c r="GKF5" s="204"/>
      <c r="GKG5" s="204"/>
      <c r="GKH5" s="204"/>
      <c r="GKI5" s="204"/>
      <c r="GKJ5" s="204"/>
      <c r="GKK5" s="204"/>
      <c r="GKL5" s="204"/>
      <c r="GKM5" s="204"/>
      <c r="GKN5" s="204"/>
      <c r="GKO5" s="204"/>
      <c r="GKP5" s="204"/>
      <c r="GKQ5" s="204"/>
      <c r="GKR5" s="204"/>
      <c r="GKS5" s="204"/>
      <c r="GKT5" s="204"/>
      <c r="GKU5" s="204"/>
      <c r="GKV5" s="204"/>
      <c r="GKW5" s="204"/>
      <c r="GKX5" s="204"/>
      <c r="GKY5" s="204"/>
      <c r="GKZ5" s="204"/>
      <c r="GLA5" s="204"/>
      <c r="GLB5" s="204"/>
      <c r="GLC5" s="204"/>
      <c r="GLD5" s="204"/>
      <c r="GLE5" s="204"/>
      <c r="GLF5" s="204"/>
      <c r="GLG5" s="204"/>
      <c r="GLH5" s="204"/>
      <c r="GLI5" s="204"/>
      <c r="GLJ5" s="204"/>
      <c r="GLK5" s="204"/>
      <c r="GLL5" s="204"/>
      <c r="GLM5" s="204"/>
      <c r="GLN5" s="204"/>
      <c r="GLO5" s="204"/>
      <c r="GLP5" s="204"/>
      <c r="GLQ5" s="204"/>
      <c r="GLR5" s="204"/>
      <c r="GLS5" s="204"/>
      <c r="GLT5" s="204"/>
      <c r="GLU5" s="204"/>
      <c r="GLV5" s="204"/>
      <c r="GLW5" s="204"/>
      <c r="GLX5" s="204"/>
      <c r="GLY5" s="204"/>
      <c r="GLZ5" s="204"/>
      <c r="GMA5" s="204"/>
      <c r="GMB5" s="204"/>
      <c r="GMC5" s="204"/>
      <c r="GMD5" s="204"/>
      <c r="GME5" s="204"/>
      <c r="GMF5" s="204"/>
      <c r="GMG5" s="204"/>
      <c r="GMH5" s="204"/>
      <c r="GMI5" s="204"/>
      <c r="GMJ5" s="204"/>
      <c r="GMK5" s="204"/>
      <c r="GML5" s="204"/>
      <c r="GMM5" s="204"/>
      <c r="GMN5" s="204"/>
      <c r="GMO5" s="204"/>
      <c r="GMP5" s="204"/>
      <c r="GMQ5" s="204"/>
      <c r="GMR5" s="204"/>
      <c r="GMS5" s="204"/>
      <c r="GMT5" s="204"/>
      <c r="GMU5" s="204"/>
      <c r="GMV5" s="204"/>
      <c r="GMW5" s="204"/>
      <c r="GMX5" s="204"/>
      <c r="GMY5" s="204"/>
      <c r="GMZ5" s="204"/>
      <c r="GNA5" s="204"/>
      <c r="GNB5" s="204"/>
      <c r="GNC5" s="204"/>
      <c r="GND5" s="204"/>
      <c r="GNE5" s="204"/>
      <c r="GNF5" s="204"/>
      <c r="GNG5" s="204"/>
      <c r="GNH5" s="204"/>
      <c r="GNI5" s="204"/>
      <c r="GNJ5" s="204"/>
      <c r="GNK5" s="204"/>
      <c r="GNL5" s="204"/>
      <c r="GNM5" s="204"/>
      <c r="GNN5" s="204"/>
      <c r="GNO5" s="204"/>
      <c r="GNP5" s="204"/>
      <c r="GNQ5" s="204"/>
      <c r="GNR5" s="204"/>
      <c r="GNS5" s="204"/>
      <c r="GNT5" s="204"/>
      <c r="GNU5" s="204"/>
      <c r="GNV5" s="204"/>
      <c r="GNW5" s="204"/>
      <c r="GNX5" s="204"/>
      <c r="GNY5" s="204"/>
      <c r="GNZ5" s="204"/>
      <c r="GOA5" s="204"/>
      <c r="GOB5" s="204"/>
      <c r="GOC5" s="204"/>
      <c r="GOD5" s="204"/>
      <c r="GOE5" s="204"/>
      <c r="GOF5" s="204"/>
      <c r="GOG5" s="204"/>
      <c r="GOH5" s="204"/>
      <c r="GOI5" s="204"/>
      <c r="GOJ5" s="204"/>
      <c r="GOK5" s="204"/>
      <c r="GOL5" s="204"/>
      <c r="GOM5" s="204"/>
      <c r="GON5" s="204"/>
      <c r="GOO5" s="204"/>
      <c r="GOP5" s="204"/>
      <c r="GOQ5" s="204"/>
      <c r="GOR5" s="204"/>
      <c r="GOS5" s="204"/>
      <c r="GOT5" s="204"/>
      <c r="GOU5" s="204"/>
      <c r="GOV5" s="204"/>
      <c r="GOW5" s="204"/>
      <c r="GOX5" s="204"/>
      <c r="GOY5" s="204"/>
      <c r="GOZ5" s="204"/>
      <c r="GPA5" s="204"/>
      <c r="GPB5" s="204"/>
      <c r="GPC5" s="204"/>
      <c r="GPD5" s="204"/>
      <c r="GPE5" s="204"/>
      <c r="GPF5" s="204"/>
      <c r="GPG5" s="204"/>
      <c r="GPH5" s="204"/>
      <c r="GPI5" s="204"/>
      <c r="GPJ5" s="204"/>
      <c r="GPK5" s="204"/>
      <c r="GPL5" s="204"/>
      <c r="GPM5" s="204"/>
      <c r="GPN5" s="204"/>
      <c r="GPO5" s="204"/>
      <c r="GPP5" s="204"/>
      <c r="GPQ5" s="204"/>
      <c r="GPR5" s="204"/>
      <c r="GPS5" s="204"/>
      <c r="GPT5" s="204"/>
      <c r="GPU5" s="204"/>
      <c r="GPV5" s="204"/>
      <c r="GPW5" s="204"/>
      <c r="GPX5" s="204"/>
      <c r="GPY5" s="204"/>
      <c r="GPZ5" s="204"/>
      <c r="GQA5" s="204"/>
      <c r="GQB5" s="204"/>
      <c r="GQC5" s="204"/>
      <c r="GQD5" s="204"/>
      <c r="GQE5" s="204"/>
      <c r="GQF5" s="204"/>
      <c r="GQG5" s="204"/>
      <c r="GQH5" s="204"/>
      <c r="GQI5" s="204"/>
      <c r="GQJ5" s="204"/>
      <c r="GQK5" s="204"/>
      <c r="GQL5" s="204"/>
      <c r="GQM5" s="204"/>
      <c r="GQN5" s="204"/>
      <c r="GQO5" s="204"/>
      <c r="GQP5" s="204"/>
      <c r="GQQ5" s="204"/>
      <c r="GQR5" s="204"/>
      <c r="GQS5" s="204"/>
      <c r="GQT5" s="204"/>
      <c r="GQU5" s="204"/>
      <c r="GQV5" s="204"/>
      <c r="GQW5" s="204"/>
      <c r="GQX5" s="204"/>
      <c r="GQY5" s="204"/>
      <c r="GQZ5" s="204"/>
      <c r="GRA5" s="204"/>
      <c r="GRB5" s="204"/>
      <c r="GRC5" s="204"/>
      <c r="GRD5" s="204"/>
      <c r="GRE5" s="204"/>
      <c r="GRF5" s="204"/>
      <c r="GRG5" s="204"/>
      <c r="GRH5" s="204"/>
      <c r="GRI5" s="204"/>
      <c r="GRJ5" s="204"/>
      <c r="GRK5" s="204"/>
      <c r="GRL5" s="204"/>
      <c r="GRM5" s="204"/>
      <c r="GRN5" s="204"/>
      <c r="GRO5" s="204"/>
      <c r="GRP5" s="204"/>
      <c r="GRQ5" s="204"/>
      <c r="GRR5" s="204"/>
      <c r="GRS5" s="204"/>
      <c r="GRT5" s="204"/>
      <c r="GRU5" s="204"/>
      <c r="GRV5" s="204"/>
      <c r="GRW5" s="204"/>
      <c r="GRX5" s="204"/>
      <c r="GRY5" s="204"/>
      <c r="GRZ5" s="204"/>
      <c r="GSA5" s="204"/>
      <c r="GSB5" s="204"/>
      <c r="GSC5" s="204"/>
      <c r="GSD5" s="204"/>
      <c r="GSE5" s="204"/>
      <c r="GSF5" s="204"/>
      <c r="GSG5" s="204"/>
      <c r="GSH5" s="204"/>
      <c r="GSI5" s="204"/>
      <c r="GSJ5" s="204"/>
      <c r="GSK5" s="204"/>
      <c r="GSL5" s="204"/>
      <c r="GSM5" s="204"/>
      <c r="GSN5" s="204"/>
      <c r="GSO5" s="204"/>
      <c r="GSP5" s="204"/>
      <c r="GSQ5" s="204"/>
      <c r="GSR5" s="204"/>
      <c r="GSS5" s="204"/>
      <c r="GST5" s="204"/>
      <c r="GSU5" s="204"/>
      <c r="GSV5" s="204"/>
      <c r="GSW5" s="204"/>
      <c r="GSX5" s="204"/>
      <c r="GSY5" s="204"/>
      <c r="GSZ5" s="204"/>
      <c r="GTA5" s="204"/>
      <c r="GTB5" s="204"/>
      <c r="GTC5" s="204"/>
      <c r="GTD5" s="204"/>
      <c r="GTE5" s="204"/>
      <c r="GTF5" s="204"/>
      <c r="GTG5" s="204"/>
      <c r="GTH5" s="204"/>
      <c r="GTI5" s="204"/>
      <c r="GTJ5" s="204"/>
      <c r="GTK5" s="204"/>
      <c r="GTL5" s="204"/>
      <c r="GTM5" s="204"/>
      <c r="GTN5" s="204"/>
      <c r="GTO5" s="204"/>
      <c r="GTP5" s="204"/>
      <c r="GTQ5" s="204"/>
      <c r="GTR5" s="204"/>
      <c r="GTS5" s="204"/>
      <c r="GTT5" s="204"/>
      <c r="GTU5" s="204"/>
      <c r="GTV5" s="204"/>
      <c r="GTW5" s="204"/>
      <c r="GTX5" s="204"/>
      <c r="GTY5" s="204"/>
      <c r="GTZ5" s="204"/>
      <c r="GUA5" s="204"/>
      <c r="GUB5" s="204"/>
      <c r="GUC5" s="204"/>
      <c r="GUD5" s="204"/>
      <c r="GUE5" s="204"/>
      <c r="GUF5" s="204"/>
      <c r="GUG5" s="204"/>
      <c r="GUH5" s="204"/>
      <c r="GUI5" s="204"/>
      <c r="GUJ5" s="204"/>
      <c r="GUK5" s="204"/>
      <c r="GUL5" s="204"/>
      <c r="GUM5" s="204"/>
      <c r="GUN5" s="204"/>
      <c r="GUO5" s="204"/>
      <c r="GUP5" s="204"/>
      <c r="GUQ5" s="204"/>
      <c r="GUR5" s="204"/>
      <c r="GUS5" s="204"/>
      <c r="GUT5" s="204"/>
      <c r="GUU5" s="204"/>
      <c r="GUV5" s="204"/>
      <c r="GUW5" s="204"/>
      <c r="GUX5" s="204"/>
      <c r="GUY5" s="204"/>
      <c r="GUZ5" s="204"/>
      <c r="GVA5" s="204"/>
      <c r="GVB5" s="204"/>
      <c r="GVC5" s="204"/>
      <c r="GVD5" s="204"/>
      <c r="GVE5" s="204"/>
      <c r="GVF5" s="204"/>
      <c r="GVG5" s="204"/>
      <c r="GVH5" s="204"/>
      <c r="GVI5" s="204"/>
      <c r="GVJ5" s="204"/>
      <c r="GVK5" s="204"/>
      <c r="GVL5" s="204"/>
      <c r="GVM5" s="204"/>
      <c r="GVN5" s="204"/>
      <c r="GVO5" s="204"/>
      <c r="GVP5" s="204"/>
      <c r="GVQ5" s="204"/>
      <c r="GVR5" s="204"/>
      <c r="GVS5" s="204"/>
      <c r="GVT5" s="204"/>
      <c r="GVU5" s="204"/>
      <c r="GVV5" s="204"/>
      <c r="GVW5" s="204"/>
      <c r="GVX5" s="204"/>
      <c r="GVY5" s="204"/>
      <c r="GVZ5" s="204"/>
      <c r="GWA5" s="204"/>
      <c r="GWB5" s="204"/>
      <c r="GWC5" s="204"/>
      <c r="GWD5" s="204"/>
      <c r="GWE5" s="204"/>
      <c r="GWF5" s="204"/>
      <c r="GWG5" s="204"/>
      <c r="GWH5" s="204"/>
      <c r="GWI5" s="204"/>
      <c r="GWJ5" s="204"/>
      <c r="GWK5" s="204"/>
      <c r="GWL5" s="204"/>
      <c r="GWM5" s="204"/>
      <c r="GWN5" s="204"/>
      <c r="GWO5" s="204"/>
      <c r="GWP5" s="204"/>
      <c r="GWQ5" s="204"/>
      <c r="GWR5" s="204"/>
      <c r="GWS5" s="204"/>
      <c r="GWT5" s="204"/>
      <c r="GWU5" s="204"/>
      <c r="GWV5" s="204"/>
      <c r="GWW5" s="204"/>
      <c r="GWX5" s="204"/>
      <c r="GWY5" s="204"/>
      <c r="GWZ5" s="204"/>
      <c r="GXA5" s="204"/>
      <c r="GXB5" s="204"/>
      <c r="GXC5" s="204"/>
      <c r="GXD5" s="204"/>
      <c r="GXE5" s="204"/>
      <c r="GXF5" s="204"/>
      <c r="GXG5" s="204"/>
      <c r="GXH5" s="204"/>
      <c r="GXI5" s="204"/>
      <c r="GXJ5" s="204"/>
      <c r="GXK5" s="204"/>
      <c r="GXL5" s="204"/>
      <c r="GXM5" s="204"/>
      <c r="GXN5" s="204"/>
      <c r="GXO5" s="204"/>
      <c r="GXP5" s="204"/>
      <c r="GXQ5" s="204"/>
      <c r="GXR5" s="204"/>
      <c r="GXS5" s="204"/>
      <c r="GXT5" s="204"/>
      <c r="GXU5" s="204"/>
      <c r="GXV5" s="204"/>
      <c r="GXW5" s="204"/>
      <c r="GXX5" s="204"/>
      <c r="GXY5" s="204"/>
      <c r="GXZ5" s="204"/>
      <c r="GYA5" s="204"/>
      <c r="GYB5" s="204"/>
      <c r="GYC5" s="204"/>
      <c r="GYD5" s="204"/>
      <c r="GYE5" s="204"/>
      <c r="GYF5" s="204"/>
      <c r="GYG5" s="204"/>
      <c r="GYH5" s="204"/>
      <c r="GYI5" s="204"/>
      <c r="GYJ5" s="204"/>
      <c r="GYK5" s="204"/>
      <c r="GYL5" s="204"/>
      <c r="GYM5" s="204"/>
      <c r="GYN5" s="204"/>
      <c r="GYO5" s="204"/>
      <c r="GYP5" s="204"/>
      <c r="GYQ5" s="204"/>
      <c r="GYR5" s="204"/>
      <c r="GYS5" s="204"/>
      <c r="GYT5" s="204"/>
      <c r="GYU5" s="204"/>
      <c r="GYV5" s="204"/>
      <c r="GYW5" s="204"/>
      <c r="GYX5" s="204"/>
      <c r="GYY5" s="204"/>
      <c r="GYZ5" s="204"/>
      <c r="GZA5" s="204"/>
      <c r="GZB5" s="204"/>
      <c r="GZC5" s="204"/>
      <c r="GZD5" s="204"/>
      <c r="GZE5" s="204"/>
      <c r="GZF5" s="204"/>
      <c r="GZG5" s="204"/>
      <c r="GZH5" s="204"/>
      <c r="GZI5" s="204"/>
      <c r="GZJ5" s="204"/>
      <c r="GZK5" s="204"/>
      <c r="GZL5" s="204"/>
      <c r="GZM5" s="204"/>
      <c r="GZN5" s="204"/>
      <c r="GZO5" s="204"/>
      <c r="GZP5" s="204"/>
      <c r="GZQ5" s="204"/>
      <c r="GZR5" s="204"/>
      <c r="GZS5" s="204"/>
      <c r="GZT5" s="204"/>
      <c r="GZU5" s="204"/>
      <c r="GZV5" s="204"/>
      <c r="GZW5" s="204"/>
      <c r="GZX5" s="204"/>
      <c r="GZY5" s="204"/>
      <c r="GZZ5" s="204"/>
      <c r="HAA5" s="204"/>
      <c r="HAB5" s="204"/>
      <c r="HAC5" s="204"/>
      <c r="HAD5" s="204"/>
      <c r="HAE5" s="204"/>
      <c r="HAF5" s="204"/>
      <c r="HAG5" s="204"/>
      <c r="HAH5" s="204"/>
      <c r="HAI5" s="204"/>
      <c r="HAJ5" s="204"/>
      <c r="HAK5" s="204"/>
      <c r="HAL5" s="204"/>
      <c r="HAM5" s="204"/>
      <c r="HAN5" s="204"/>
      <c r="HAO5" s="204"/>
      <c r="HAP5" s="204"/>
      <c r="HAQ5" s="204"/>
      <c r="HAR5" s="204"/>
      <c r="HAS5" s="204"/>
      <c r="HAT5" s="204"/>
      <c r="HAU5" s="204"/>
      <c r="HAV5" s="204"/>
      <c r="HAW5" s="204"/>
      <c r="HAX5" s="204"/>
      <c r="HAY5" s="204"/>
      <c r="HAZ5" s="204"/>
      <c r="HBA5" s="204"/>
      <c r="HBB5" s="204"/>
      <c r="HBC5" s="204"/>
      <c r="HBD5" s="204"/>
      <c r="HBE5" s="204"/>
      <c r="HBF5" s="204"/>
      <c r="HBG5" s="204"/>
      <c r="HBH5" s="204"/>
      <c r="HBI5" s="204"/>
      <c r="HBJ5" s="204"/>
      <c r="HBK5" s="204"/>
      <c r="HBL5" s="204"/>
      <c r="HBM5" s="204"/>
      <c r="HBN5" s="204"/>
      <c r="HBO5" s="204"/>
      <c r="HBP5" s="204"/>
      <c r="HBQ5" s="204"/>
      <c r="HBR5" s="204"/>
      <c r="HBS5" s="204"/>
      <c r="HBT5" s="204"/>
      <c r="HBU5" s="204"/>
      <c r="HBV5" s="204"/>
      <c r="HBW5" s="204"/>
      <c r="HBX5" s="204"/>
      <c r="HBY5" s="204"/>
      <c r="HBZ5" s="204"/>
      <c r="HCA5" s="204"/>
      <c r="HCB5" s="204"/>
      <c r="HCC5" s="204"/>
      <c r="HCD5" s="204"/>
      <c r="HCE5" s="204"/>
      <c r="HCF5" s="204"/>
      <c r="HCG5" s="204"/>
      <c r="HCH5" s="204"/>
      <c r="HCI5" s="204"/>
      <c r="HCJ5" s="204"/>
      <c r="HCK5" s="204"/>
      <c r="HCL5" s="204"/>
      <c r="HCM5" s="204"/>
      <c r="HCN5" s="204"/>
      <c r="HCO5" s="204"/>
      <c r="HCP5" s="204"/>
      <c r="HCQ5" s="204"/>
      <c r="HCR5" s="204"/>
      <c r="HCS5" s="204"/>
      <c r="HCT5" s="204"/>
      <c r="HCU5" s="204"/>
      <c r="HCV5" s="204"/>
      <c r="HCW5" s="204"/>
      <c r="HCX5" s="204"/>
      <c r="HCY5" s="204"/>
      <c r="HCZ5" s="204"/>
      <c r="HDA5" s="204"/>
      <c r="HDB5" s="204"/>
      <c r="HDC5" s="204"/>
      <c r="HDD5" s="204"/>
      <c r="HDE5" s="204"/>
      <c r="HDF5" s="204"/>
      <c r="HDG5" s="204"/>
      <c r="HDH5" s="204"/>
      <c r="HDI5" s="204"/>
      <c r="HDJ5" s="204"/>
      <c r="HDK5" s="204"/>
      <c r="HDL5" s="204"/>
      <c r="HDM5" s="204"/>
      <c r="HDN5" s="204"/>
      <c r="HDO5" s="204"/>
      <c r="HDP5" s="204"/>
      <c r="HDQ5" s="204"/>
      <c r="HDR5" s="204"/>
      <c r="HDS5" s="204"/>
      <c r="HDT5" s="204"/>
      <c r="HDU5" s="204"/>
      <c r="HDV5" s="204"/>
      <c r="HDW5" s="204"/>
      <c r="HDX5" s="204"/>
      <c r="HDY5" s="204"/>
      <c r="HDZ5" s="204"/>
      <c r="HEA5" s="204"/>
      <c r="HEB5" s="204"/>
      <c r="HEC5" s="204"/>
      <c r="HED5" s="204"/>
      <c r="HEE5" s="204"/>
      <c r="HEF5" s="204"/>
      <c r="HEG5" s="204"/>
      <c r="HEH5" s="204"/>
      <c r="HEI5" s="204"/>
      <c r="HEJ5" s="204"/>
      <c r="HEK5" s="204"/>
      <c r="HEL5" s="204"/>
      <c r="HEM5" s="204"/>
      <c r="HEN5" s="204"/>
      <c r="HEO5" s="204"/>
      <c r="HEP5" s="204"/>
      <c r="HEQ5" s="204"/>
      <c r="HER5" s="204"/>
      <c r="HES5" s="204"/>
      <c r="HET5" s="204"/>
      <c r="HEU5" s="204"/>
      <c r="HEV5" s="204"/>
      <c r="HEW5" s="204"/>
      <c r="HEX5" s="204"/>
      <c r="HEY5" s="204"/>
      <c r="HEZ5" s="204"/>
      <c r="HFA5" s="204"/>
      <c r="HFB5" s="204"/>
      <c r="HFC5" s="204"/>
      <c r="HFD5" s="204"/>
      <c r="HFE5" s="204"/>
      <c r="HFF5" s="204"/>
      <c r="HFG5" s="204"/>
      <c r="HFH5" s="204"/>
      <c r="HFI5" s="204"/>
      <c r="HFJ5" s="204"/>
      <c r="HFK5" s="204"/>
      <c r="HFL5" s="204"/>
      <c r="HFM5" s="204"/>
      <c r="HFN5" s="204"/>
      <c r="HFO5" s="204"/>
      <c r="HFP5" s="204"/>
      <c r="HFQ5" s="204"/>
      <c r="HFR5" s="204"/>
      <c r="HFS5" s="204"/>
      <c r="HFT5" s="204"/>
      <c r="HFU5" s="204"/>
      <c r="HFV5" s="204"/>
      <c r="HFW5" s="204"/>
      <c r="HFX5" s="204"/>
      <c r="HFY5" s="204"/>
      <c r="HFZ5" s="204"/>
      <c r="HGA5" s="204"/>
      <c r="HGB5" s="204"/>
      <c r="HGC5" s="204"/>
      <c r="HGD5" s="204"/>
      <c r="HGE5" s="204"/>
      <c r="HGF5" s="204"/>
      <c r="HGG5" s="204"/>
      <c r="HGH5" s="204"/>
      <c r="HGI5" s="204"/>
      <c r="HGJ5" s="204"/>
      <c r="HGK5" s="204"/>
      <c r="HGL5" s="204"/>
      <c r="HGM5" s="204"/>
      <c r="HGN5" s="204"/>
      <c r="HGO5" s="204"/>
      <c r="HGP5" s="204"/>
      <c r="HGQ5" s="204"/>
      <c r="HGR5" s="204"/>
      <c r="HGS5" s="204"/>
      <c r="HGT5" s="204"/>
      <c r="HGU5" s="204"/>
      <c r="HGV5" s="204"/>
      <c r="HGW5" s="204"/>
      <c r="HGX5" s="204"/>
      <c r="HGY5" s="204"/>
      <c r="HGZ5" s="204"/>
      <c r="HHA5" s="204"/>
      <c r="HHB5" s="204"/>
      <c r="HHC5" s="204"/>
      <c r="HHD5" s="204"/>
      <c r="HHE5" s="204"/>
      <c r="HHF5" s="204"/>
      <c r="HHG5" s="204"/>
      <c r="HHH5" s="204"/>
      <c r="HHI5" s="204"/>
      <c r="HHJ5" s="204"/>
      <c r="HHK5" s="204"/>
      <c r="HHL5" s="204"/>
      <c r="HHM5" s="204"/>
      <c r="HHN5" s="204"/>
      <c r="HHO5" s="204"/>
      <c r="HHP5" s="204"/>
      <c r="HHQ5" s="204"/>
      <c r="HHR5" s="204"/>
      <c r="HHS5" s="204"/>
      <c r="HHT5" s="204"/>
      <c r="HHU5" s="204"/>
      <c r="HHV5" s="204"/>
      <c r="HHW5" s="204"/>
      <c r="HHX5" s="204"/>
      <c r="HHY5" s="204"/>
      <c r="HHZ5" s="204"/>
      <c r="HIA5" s="204"/>
      <c r="HIB5" s="204"/>
      <c r="HIC5" s="204"/>
      <c r="HID5" s="204"/>
      <c r="HIE5" s="204"/>
      <c r="HIF5" s="204"/>
      <c r="HIG5" s="204"/>
      <c r="HIH5" s="204"/>
      <c r="HII5" s="204"/>
      <c r="HIJ5" s="204"/>
      <c r="HIK5" s="204"/>
      <c r="HIL5" s="204"/>
      <c r="HIM5" s="204"/>
      <c r="HIN5" s="204"/>
      <c r="HIO5" s="204"/>
      <c r="HIP5" s="204"/>
      <c r="HIQ5" s="204"/>
      <c r="HIR5" s="204"/>
      <c r="HIS5" s="204"/>
      <c r="HIT5" s="204"/>
      <c r="HIU5" s="204"/>
      <c r="HIV5" s="204"/>
      <c r="HIW5" s="204"/>
      <c r="HIX5" s="204"/>
      <c r="HIY5" s="204"/>
      <c r="HIZ5" s="204"/>
      <c r="HJA5" s="204"/>
      <c r="HJB5" s="204"/>
      <c r="HJC5" s="204"/>
      <c r="HJD5" s="204"/>
      <c r="HJE5" s="204"/>
      <c r="HJF5" s="204"/>
      <c r="HJG5" s="204"/>
      <c r="HJH5" s="204"/>
      <c r="HJI5" s="204"/>
      <c r="HJJ5" s="204"/>
      <c r="HJK5" s="204"/>
      <c r="HJL5" s="204"/>
      <c r="HJM5" s="204"/>
      <c r="HJN5" s="204"/>
      <c r="HJO5" s="204"/>
      <c r="HJP5" s="204"/>
      <c r="HJQ5" s="204"/>
      <c r="HJR5" s="204"/>
      <c r="HJS5" s="204"/>
      <c r="HJT5" s="204"/>
      <c r="HJU5" s="204"/>
      <c r="HJV5" s="204"/>
      <c r="HJW5" s="204"/>
      <c r="HJX5" s="204"/>
      <c r="HJY5" s="204"/>
      <c r="HJZ5" s="204"/>
      <c r="HKA5" s="204"/>
      <c r="HKB5" s="204"/>
      <c r="HKC5" s="204"/>
      <c r="HKD5" s="204"/>
      <c r="HKE5" s="204"/>
      <c r="HKF5" s="204"/>
      <c r="HKG5" s="204"/>
      <c r="HKH5" s="204"/>
      <c r="HKI5" s="204"/>
      <c r="HKJ5" s="204"/>
      <c r="HKK5" s="204"/>
      <c r="HKL5" s="204"/>
      <c r="HKM5" s="204"/>
      <c r="HKN5" s="204"/>
      <c r="HKO5" s="204"/>
      <c r="HKP5" s="204"/>
      <c r="HKQ5" s="204"/>
      <c r="HKR5" s="204"/>
      <c r="HKS5" s="204"/>
      <c r="HKT5" s="204"/>
      <c r="HKU5" s="204"/>
      <c r="HKV5" s="204"/>
      <c r="HKW5" s="204"/>
      <c r="HKX5" s="204"/>
      <c r="HKY5" s="204"/>
      <c r="HKZ5" s="204"/>
      <c r="HLA5" s="204"/>
      <c r="HLB5" s="204"/>
      <c r="HLC5" s="204"/>
      <c r="HLD5" s="204"/>
      <c r="HLE5" s="204"/>
      <c r="HLF5" s="204"/>
      <c r="HLG5" s="204"/>
      <c r="HLH5" s="204"/>
      <c r="HLI5" s="204"/>
      <c r="HLJ5" s="204"/>
      <c r="HLK5" s="204"/>
      <c r="HLL5" s="204"/>
      <c r="HLM5" s="204"/>
      <c r="HLN5" s="204"/>
      <c r="HLO5" s="204"/>
      <c r="HLP5" s="204"/>
      <c r="HLQ5" s="204"/>
      <c r="HLR5" s="204"/>
      <c r="HLS5" s="204"/>
      <c r="HLT5" s="204"/>
      <c r="HLU5" s="204"/>
      <c r="HLV5" s="204"/>
      <c r="HLW5" s="204"/>
      <c r="HLX5" s="204"/>
      <c r="HLY5" s="204"/>
      <c r="HLZ5" s="204"/>
      <c r="HMA5" s="204"/>
      <c r="HMB5" s="204"/>
      <c r="HMC5" s="204"/>
      <c r="HMD5" s="204"/>
      <c r="HME5" s="204"/>
      <c r="HMF5" s="204"/>
      <c r="HMG5" s="204"/>
      <c r="HMH5" s="204"/>
      <c r="HMI5" s="204"/>
      <c r="HMJ5" s="204"/>
      <c r="HMK5" s="204"/>
      <c r="HML5" s="204"/>
      <c r="HMM5" s="204"/>
      <c r="HMN5" s="204"/>
      <c r="HMO5" s="204"/>
      <c r="HMP5" s="204"/>
      <c r="HMQ5" s="204"/>
      <c r="HMR5" s="204"/>
      <c r="HMS5" s="204"/>
      <c r="HMT5" s="204"/>
      <c r="HMU5" s="204"/>
      <c r="HMV5" s="204"/>
      <c r="HMW5" s="204"/>
      <c r="HMX5" s="204"/>
      <c r="HMY5" s="204"/>
      <c r="HMZ5" s="204"/>
      <c r="HNA5" s="204"/>
      <c r="HNB5" s="204"/>
      <c r="HNC5" s="204"/>
      <c r="HND5" s="204"/>
      <c r="HNE5" s="204"/>
      <c r="HNF5" s="204"/>
      <c r="HNG5" s="204"/>
      <c r="HNH5" s="204"/>
      <c r="HNI5" s="204"/>
      <c r="HNJ5" s="204"/>
      <c r="HNK5" s="204"/>
      <c r="HNL5" s="204"/>
      <c r="HNM5" s="204"/>
      <c r="HNN5" s="204"/>
      <c r="HNO5" s="204"/>
      <c r="HNP5" s="204"/>
      <c r="HNQ5" s="204"/>
      <c r="HNR5" s="204"/>
      <c r="HNS5" s="204"/>
      <c r="HNT5" s="204"/>
      <c r="HNU5" s="204"/>
      <c r="HNV5" s="204"/>
      <c r="HNW5" s="204"/>
      <c r="HNX5" s="204"/>
      <c r="HNY5" s="204"/>
      <c r="HNZ5" s="204"/>
      <c r="HOA5" s="204"/>
      <c r="HOB5" s="204"/>
      <c r="HOC5" s="204"/>
      <c r="HOD5" s="204"/>
      <c r="HOE5" s="204"/>
      <c r="HOF5" s="204"/>
      <c r="HOG5" s="204"/>
      <c r="HOH5" s="204"/>
      <c r="HOI5" s="204"/>
      <c r="HOJ5" s="204"/>
      <c r="HOK5" s="204"/>
      <c r="HOL5" s="204"/>
      <c r="HOM5" s="204"/>
      <c r="HON5" s="204"/>
      <c r="HOO5" s="204"/>
      <c r="HOP5" s="204"/>
      <c r="HOQ5" s="204"/>
      <c r="HOR5" s="204"/>
      <c r="HOS5" s="204"/>
      <c r="HOT5" s="204"/>
      <c r="HOU5" s="204"/>
      <c r="HOV5" s="204"/>
      <c r="HOW5" s="204"/>
      <c r="HOX5" s="204"/>
      <c r="HOY5" s="204"/>
      <c r="HOZ5" s="204"/>
      <c r="HPA5" s="204"/>
      <c r="HPB5" s="204"/>
      <c r="HPC5" s="204"/>
      <c r="HPD5" s="204"/>
      <c r="HPE5" s="204"/>
      <c r="HPF5" s="204"/>
      <c r="HPG5" s="204"/>
      <c r="HPH5" s="204"/>
      <c r="HPI5" s="204"/>
      <c r="HPJ5" s="204"/>
      <c r="HPK5" s="204"/>
      <c r="HPL5" s="204"/>
      <c r="HPM5" s="204"/>
      <c r="HPN5" s="204"/>
      <c r="HPO5" s="204"/>
      <c r="HPP5" s="204"/>
      <c r="HPQ5" s="204"/>
      <c r="HPR5" s="204"/>
      <c r="HPS5" s="204"/>
      <c r="HPT5" s="204"/>
      <c r="HPU5" s="204"/>
      <c r="HPV5" s="204"/>
      <c r="HPW5" s="204"/>
      <c r="HPX5" s="204"/>
      <c r="HPY5" s="204"/>
      <c r="HPZ5" s="204"/>
      <c r="HQA5" s="204"/>
      <c r="HQB5" s="204"/>
      <c r="HQC5" s="204"/>
      <c r="HQD5" s="204"/>
      <c r="HQE5" s="204"/>
      <c r="HQF5" s="204"/>
      <c r="HQG5" s="204"/>
      <c r="HQH5" s="204"/>
      <c r="HQI5" s="204"/>
      <c r="HQJ5" s="204"/>
      <c r="HQK5" s="204"/>
      <c r="HQL5" s="204"/>
      <c r="HQM5" s="204"/>
      <c r="HQN5" s="204"/>
      <c r="HQO5" s="204"/>
      <c r="HQP5" s="204"/>
      <c r="HQQ5" s="204"/>
      <c r="HQR5" s="204"/>
      <c r="HQS5" s="204"/>
      <c r="HQT5" s="204"/>
      <c r="HQU5" s="204"/>
      <c r="HQV5" s="204"/>
      <c r="HQW5" s="204"/>
      <c r="HQX5" s="204"/>
      <c r="HQY5" s="204"/>
      <c r="HQZ5" s="204"/>
      <c r="HRA5" s="204"/>
      <c r="HRB5" s="204"/>
      <c r="HRC5" s="204"/>
      <c r="HRD5" s="204"/>
      <c r="HRE5" s="204"/>
      <c r="HRF5" s="204"/>
      <c r="HRG5" s="204"/>
      <c r="HRH5" s="204"/>
      <c r="HRI5" s="204"/>
      <c r="HRJ5" s="204"/>
      <c r="HRK5" s="204"/>
      <c r="HRL5" s="204"/>
      <c r="HRM5" s="204"/>
      <c r="HRN5" s="204"/>
      <c r="HRO5" s="204"/>
      <c r="HRP5" s="204"/>
      <c r="HRQ5" s="204"/>
      <c r="HRR5" s="204"/>
      <c r="HRS5" s="204"/>
      <c r="HRT5" s="204"/>
      <c r="HRU5" s="204"/>
      <c r="HRV5" s="204"/>
      <c r="HRW5" s="204"/>
      <c r="HRX5" s="204"/>
      <c r="HRY5" s="204"/>
      <c r="HRZ5" s="204"/>
      <c r="HSA5" s="204"/>
      <c r="HSB5" s="204"/>
      <c r="HSC5" s="204"/>
      <c r="HSD5" s="204"/>
      <c r="HSE5" s="204"/>
      <c r="HSF5" s="204"/>
      <c r="HSG5" s="204"/>
      <c r="HSH5" s="204"/>
      <c r="HSI5" s="204"/>
      <c r="HSJ5" s="204"/>
      <c r="HSK5" s="204"/>
      <c r="HSL5" s="204"/>
      <c r="HSM5" s="204"/>
      <c r="HSN5" s="204"/>
      <c r="HSO5" s="204"/>
      <c r="HSP5" s="204"/>
      <c r="HSQ5" s="204"/>
      <c r="HSR5" s="204"/>
      <c r="HSS5" s="204"/>
      <c r="HST5" s="204"/>
      <c r="HSU5" s="204"/>
      <c r="HSV5" s="204"/>
      <c r="HSW5" s="204"/>
      <c r="HSX5" s="204"/>
      <c r="HSY5" s="204"/>
      <c r="HSZ5" s="204"/>
      <c r="HTA5" s="204"/>
      <c r="HTB5" s="204"/>
      <c r="HTC5" s="204"/>
      <c r="HTD5" s="204"/>
      <c r="HTE5" s="204"/>
      <c r="HTF5" s="204"/>
      <c r="HTG5" s="204"/>
      <c r="HTH5" s="204"/>
      <c r="HTI5" s="204"/>
      <c r="HTJ5" s="204"/>
      <c r="HTK5" s="204"/>
      <c r="HTL5" s="204"/>
      <c r="HTM5" s="204"/>
      <c r="HTN5" s="204"/>
      <c r="HTO5" s="204"/>
      <c r="HTP5" s="204"/>
      <c r="HTQ5" s="204"/>
      <c r="HTR5" s="204"/>
      <c r="HTS5" s="204"/>
      <c r="HTT5" s="204"/>
      <c r="HTU5" s="204"/>
      <c r="HTV5" s="204"/>
      <c r="HTW5" s="204"/>
      <c r="HTX5" s="204"/>
      <c r="HTY5" s="204"/>
      <c r="HTZ5" s="204"/>
      <c r="HUA5" s="204"/>
      <c r="HUB5" s="204"/>
      <c r="HUC5" s="204"/>
      <c r="HUD5" s="204"/>
      <c r="HUE5" s="204"/>
      <c r="HUF5" s="204"/>
      <c r="HUG5" s="204"/>
      <c r="HUH5" s="204"/>
      <c r="HUI5" s="204"/>
      <c r="HUJ5" s="204"/>
      <c r="HUK5" s="204"/>
      <c r="HUL5" s="204"/>
      <c r="HUM5" s="204"/>
      <c r="HUN5" s="204"/>
      <c r="HUO5" s="204"/>
      <c r="HUP5" s="204"/>
      <c r="HUQ5" s="204"/>
      <c r="HUR5" s="204"/>
      <c r="HUS5" s="204"/>
      <c r="HUT5" s="204"/>
      <c r="HUU5" s="204"/>
      <c r="HUV5" s="204"/>
      <c r="HUW5" s="204"/>
      <c r="HUX5" s="204"/>
      <c r="HUY5" s="204"/>
      <c r="HUZ5" s="204"/>
      <c r="HVA5" s="204"/>
      <c r="HVB5" s="204"/>
      <c r="HVC5" s="204"/>
      <c r="HVD5" s="204"/>
      <c r="HVE5" s="204"/>
      <c r="HVF5" s="204"/>
      <c r="HVG5" s="204"/>
      <c r="HVH5" s="204"/>
      <c r="HVI5" s="204"/>
      <c r="HVJ5" s="204"/>
      <c r="HVK5" s="204"/>
      <c r="HVL5" s="204"/>
      <c r="HVM5" s="204"/>
      <c r="HVN5" s="204"/>
      <c r="HVO5" s="204"/>
      <c r="HVP5" s="204"/>
      <c r="HVQ5" s="204"/>
      <c r="HVR5" s="204"/>
      <c r="HVS5" s="204"/>
      <c r="HVT5" s="204"/>
      <c r="HVU5" s="204"/>
      <c r="HVV5" s="204"/>
      <c r="HVW5" s="204"/>
      <c r="HVX5" s="204"/>
      <c r="HVY5" s="204"/>
      <c r="HVZ5" s="204"/>
      <c r="HWA5" s="204"/>
      <c r="HWB5" s="204"/>
      <c r="HWC5" s="204"/>
      <c r="HWD5" s="204"/>
      <c r="HWE5" s="204"/>
      <c r="HWF5" s="204"/>
      <c r="HWG5" s="204"/>
      <c r="HWH5" s="204"/>
      <c r="HWI5" s="204"/>
      <c r="HWJ5" s="204"/>
      <c r="HWK5" s="204"/>
      <c r="HWL5" s="204"/>
      <c r="HWM5" s="204"/>
      <c r="HWN5" s="204"/>
      <c r="HWO5" s="204"/>
      <c r="HWP5" s="204"/>
      <c r="HWQ5" s="204"/>
      <c r="HWR5" s="204"/>
      <c r="HWS5" s="204"/>
      <c r="HWT5" s="204"/>
      <c r="HWU5" s="204"/>
      <c r="HWV5" s="204"/>
      <c r="HWW5" s="204"/>
      <c r="HWX5" s="204"/>
      <c r="HWY5" s="204"/>
      <c r="HWZ5" s="204"/>
      <c r="HXA5" s="204"/>
      <c r="HXB5" s="204"/>
      <c r="HXC5" s="204"/>
      <c r="HXD5" s="204"/>
      <c r="HXE5" s="204"/>
      <c r="HXF5" s="204"/>
      <c r="HXG5" s="204"/>
      <c r="HXH5" s="204"/>
      <c r="HXI5" s="204"/>
      <c r="HXJ5" s="204"/>
      <c r="HXK5" s="204"/>
      <c r="HXL5" s="204"/>
      <c r="HXM5" s="204"/>
      <c r="HXN5" s="204"/>
      <c r="HXO5" s="204"/>
      <c r="HXP5" s="204"/>
      <c r="HXQ5" s="204"/>
      <c r="HXR5" s="204"/>
      <c r="HXS5" s="204"/>
      <c r="HXT5" s="204"/>
      <c r="HXU5" s="204"/>
      <c r="HXV5" s="204"/>
      <c r="HXW5" s="204"/>
      <c r="HXX5" s="204"/>
      <c r="HXY5" s="204"/>
      <c r="HXZ5" s="204"/>
      <c r="HYA5" s="204"/>
      <c r="HYB5" s="204"/>
      <c r="HYC5" s="204"/>
      <c r="HYD5" s="204"/>
      <c r="HYE5" s="204"/>
      <c r="HYF5" s="204"/>
      <c r="HYG5" s="204"/>
      <c r="HYH5" s="204"/>
      <c r="HYI5" s="204"/>
      <c r="HYJ5" s="204"/>
      <c r="HYK5" s="204"/>
      <c r="HYL5" s="204"/>
      <c r="HYM5" s="204"/>
      <c r="HYN5" s="204"/>
      <c r="HYO5" s="204"/>
      <c r="HYP5" s="204"/>
      <c r="HYQ5" s="204"/>
      <c r="HYR5" s="204"/>
      <c r="HYS5" s="204"/>
      <c r="HYT5" s="204"/>
      <c r="HYU5" s="204"/>
      <c r="HYV5" s="204"/>
      <c r="HYW5" s="204"/>
      <c r="HYX5" s="204"/>
      <c r="HYY5" s="204"/>
      <c r="HYZ5" s="204"/>
      <c r="HZA5" s="204"/>
      <c r="HZB5" s="204"/>
      <c r="HZC5" s="204"/>
      <c r="HZD5" s="204"/>
      <c r="HZE5" s="204"/>
      <c r="HZF5" s="204"/>
      <c r="HZG5" s="204"/>
      <c r="HZH5" s="204"/>
      <c r="HZI5" s="204"/>
      <c r="HZJ5" s="204"/>
      <c r="HZK5" s="204"/>
      <c r="HZL5" s="204"/>
      <c r="HZM5" s="204"/>
      <c r="HZN5" s="204"/>
      <c r="HZO5" s="204"/>
      <c r="HZP5" s="204"/>
      <c r="HZQ5" s="204"/>
      <c r="HZR5" s="204"/>
      <c r="HZS5" s="204"/>
      <c r="HZT5" s="204"/>
      <c r="HZU5" s="204"/>
      <c r="HZV5" s="204"/>
      <c r="HZW5" s="204"/>
      <c r="HZX5" s="204"/>
      <c r="HZY5" s="204"/>
      <c r="HZZ5" s="204"/>
      <c r="IAA5" s="204"/>
      <c r="IAB5" s="204"/>
      <c r="IAC5" s="204"/>
      <c r="IAD5" s="204"/>
      <c r="IAE5" s="204"/>
      <c r="IAF5" s="204"/>
      <c r="IAG5" s="204"/>
      <c r="IAH5" s="204"/>
      <c r="IAI5" s="204"/>
      <c r="IAJ5" s="204"/>
      <c r="IAK5" s="204"/>
      <c r="IAL5" s="204"/>
      <c r="IAM5" s="204"/>
      <c r="IAN5" s="204"/>
      <c r="IAO5" s="204"/>
      <c r="IAP5" s="204"/>
      <c r="IAQ5" s="204"/>
      <c r="IAR5" s="204"/>
      <c r="IAS5" s="204"/>
      <c r="IAT5" s="204"/>
      <c r="IAU5" s="204"/>
      <c r="IAV5" s="204"/>
      <c r="IAW5" s="204"/>
      <c r="IAX5" s="204"/>
      <c r="IAY5" s="204"/>
      <c r="IAZ5" s="204"/>
      <c r="IBA5" s="204"/>
      <c r="IBB5" s="204"/>
      <c r="IBC5" s="204"/>
      <c r="IBD5" s="204"/>
      <c r="IBE5" s="204"/>
      <c r="IBF5" s="204"/>
      <c r="IBG5" s="204"/>
      <c r="IBH5" s="204"/>
      <c r="IBI5" s="204"/>
      <c r="IBJ5" s="204"/>
      <c r="IBK5" s="204"/>
      <c r="IBL5" s="204"/>
      <c r="IBM5" s="204"/>
      <c r="IBN5" s="204"/>
      <c r="IBO5" s="204"/>
      <c r="IBP5" s="204"/>
      <c r="IBQ5" s="204"/>
      <c r="IBR5" s="204"/>
      <c r="IBS5" s="204"/>
      <c r="IBT5" s="204"/>
      <c r="IBU5" s="204"/>
      <c r="IBV5" s="204"/>
      <c r="IBW5" s="204"/>
      <c r="IBX5" s="204"/>
      <c r="IBY5" s="204"/>
      <c r="IBZ5" s="204"/>
      <c r="ICA5" s="204"/>
      <c r="ICB5" s="204"/>
      <c r="ICC5" s="204"/>
      <c r="ICD5" s="204"/>
      <c r="ICE5" s="204"/>
      <c r="ICF5" s="204"/>
      <c r="ICG5" s="204"/>
      <c r="ICH5" s="204"/>
      <c r="ICI5" s="204"/>
      <c r="ICJ5" s="204"/>
      <c r="ICK5" s="204"/>
      <c r="ICL5" s="204"/>
      <c r="ICM5" s="204"/>
      <c r="ICN5" s="204"/>
      <c r="ICO5" s="204"/>
      <c r="ICP5" s="204"/>
      <c r="ICQ5" s="204"/>
      <c r="ICR5" s="204"/>
      <c r="ICS5" s="204"/>
      <c r="ICT5" s="204"/>
      <c r="ICU5" s="204"/>
      <c r="ICV5" s="204"/>
      <c r="ICW5" s="204"/>
      <c r="ICX5" s="204"/>
      <c r="ICY5" s="204"/>
      <c r="ICZ5" s="204"/>
      <c r="IDA5" s="204"/>
      <c r="IDB5" s="204"/>
      <c r="IDC5" s="204"/>
      <c r="IDD5" s="204"/>
      <c r="IDE5" s="204"/>
      <c r="IDF5" s="204"/>
      <c r="IDG5" s="204"/>
      <c r="IDH5" s="204"/>
      <c r="IDI5" s="204"/>
      <c r="IDJ5" s="204"/>
      <c r="IDK5" s="204"/>
      <c r="IDL5" s="204"/>
      <c r="IDM5" s="204"/>
      <c r="IDN5" s="204"/>
      <c r="IDO5" s="204"/>
      <c r="IDP5" s="204"/>
      <c r="IDQ5" s="204"/>
      <c r="IDR5" s="204"/>
      <c r="IDS5" s="204"/>
      <c r="IDT5" s="204"/>
      <c r="IDU5" s="204"/>
      <c r="IDV5" s="204"/>
      <c r="IDW5" s="204"/>
      <c r="IDX5" s="204"/>
      <c r="IDY5" s="204"/>
      <c r="IDZ5" s="204"/>
      <c r="IEA5" s="204"/>
      <c r="IEB5" s="204"/>
      <c r="IEC5" s="204"/>
      <c r="IED5" s="204"/>
      <c r="IEE5" s="204"/>
      <c r="IEF5" s="204"/>
      <c r="IEG5" s="204"/>
      <c r="IEH5" s="204"/>
      <c r="IEI5" s="204"/>
      <c r="IEJ5" s="204"/>
      <c r="IEK5" s="204"/>
      <c r="IEL5" s="204"/>
      <c r="IEM5" s="204"/>
      <c r="IEN5" s="204"/>
      <c r="IEO5" s="204"/>
      <c r="IEP5" s="204"/>
      <c r="IEQ5" s="204"/>
      <c r="IER5" s="204"/>
      <c r="IES5" s="204"/>
      <c r="IET5" s="204"/>
      <c r="IEU5" s="204"/>
      <c r="IEV5" s="204"/>
      <c r="IEW5" s="204"/>
      <c r="IEX5" s="204"/>
      <c r="IEY5" s="204"/>
      <c r="IEZ5" s="204"/>
      <c r="IFA5" s="204"/>
      <c r="IFB5" s="204"/>
      <c r="IFC5" s="204"/>
      <c r="IFD5" s="204"/>
      <c r="IFE5" s="204"/>
      <c r="IFF5" s="204"/>
      <c r="IFG5" s="204"/>
      <c r="IFH5" s="204"/>
      <c r="IFI5" s="204"/>
      <c r="IFJ5" s="204"/>
      <c r="IFK5" s="204"/>
      <c r="IFL5" s="204"/>
      <c r="IFM5" s="204"/>
      <c r="IFN5" s="204"/>
      <c r="IFO5" s="204"/>
      <c r="IFP5" s="204"/>
      <c r="IFQ5" s="204"/>
      <c r="IFR5" s="204"/>
      <c r="IFS5" s="204"/>
      <c r="IFT5" s="204"/>
      <c r="IFU5" s="204"/>
      <c r="IFV5" s="204"/>
      <c r="IFW5" s="204"/>
      <c r="IFX5" s="204"/>
      <c r="IFY5" s="204"/>
      <c r="IFZ5" s="204"/>
      <c r="IGA5" s="204"/>
      <c r="IGB5" s="204"/>
      <c r="IGC5" s="204"/>
      <c r="IGD5" s="204"/>
      <c r="IGE5" s="204"/>
      <c r="IGF5" s="204"/>
      <c r="IGG5" s="204"/>
      <c r="IGH5" s="204"/>
      <c r="IGI5" s="204"/>
      <c r="IGJ5" s="204"/>
      <c r="IGK5" s="204"/>
      <c r="IGL5" s="204"/>
      <c r="IGM5" s="204"/>
      <c r="IGN5" s="204"/>
      <c r="IGO5" s="204"/>
      <c r="IGP5" s="204"/>
      <c r="IGQ5" s="204"/>
      <c r="IGR5" s="204"/>
      <c r="IGS5" s="204"/>
      <c r="IGT5" s="204"/>
      <c r="IGU5" s="204"/>
      <c r="IGV5" s="204"/>
      <c r="IGW5" s="204"/>
      <c r="IGX5" s="204"/>
      <c r="IGY5" s="204"/>
      <c r="IGZ5" s="204"/>
      <c r="IHA5" s="204"/>
      <c r="IHB5" s="204"/>
      <c r="IHC5" s="204"/>
      <c r="IHD5" s="204"/>
      <c r="IHE5" s="204"/>
      <c r="IHF5" s="204"/>
      <c r="IHG5" s="204"/>
      <c r="IHH5" s="204"/>
      <c r="IHI5" s="204"/>
      <c r="IHJ5" s="204"/>
      <c r="IHK5" s="204"/>
      <c r="IHL5" s="204"/>
      <c r="IHM5" s="204"/>
      <c r="IHN5" s="204"/>
      <c r="IHO5" s="204"/>
      <c r="IHP5" s="204"/>
      <c r="IHQ5" s="204"/>
      <c r="IHR5" s="204"/>
      <c r="IHS5" s="204"/>
      <c r="IHT5" s="204"/>
      <c r="IHU5" s="204"/>
      <c r="IHV5" s="204"/>
      <c r="IHW5" s="204"/>
      <c r="IHX5" s="204"/>
      <c r="IHY5" s="204"/>
      <c r="IHZ5" s="204"/>
      <c r="IIA5" s="204"/>
      <c r="IIB5" s="204"/>
      <c r="IIC5" s="204"/>
      <c r="IID5" s="204"/>
      <c r="IIE5" s="204"/>
      <c r="IIF5" s="204"/>
      <c r="IIG5" s="204"/>
      <c r="IIH5" s="204"/>
      <c r="III5" s="204"/>
      <c r="IIJ5" s="204"/>
      <c r="IIK5" s="204"/>
      <c r="IIL5" s="204"/>
      <c r="IIM5" s="204"/>
      <c r="IIN5" s="204"/>
      <c r="IIO5" s="204"/>
      <c r="IIP5" s="204"/>
      <c r="IIQ5" s="204"/>
      <c r="IIR5" s="204"/>
      <c r="IIS5" s="204"/>
      <c r="IIT5" s="204"/>
      <c r="IIU5" s="204"/>
      <c r="IIV5" s="204"/>
      <c r="IIW5" s="204"/>
      <c r="IIX5" s="204"/>
      <c r="IIY5" s="204"/>
      <c r="IIZ5" s="204"/>
      <c r="IJA5" s="204"/>
      <c r="IJB5" s="204"/>
      <c r="IJC5" s="204"/>
      <c r="IJD5" s="204"/>
      <c r="IJE5" s="204"/>
      <c r="IJF5" s="204"/>
      <c r="IJG5" s="204"/>
      <c r="IJH5" s="204"/>
      <c r="IJI5" s="204"/>
      <c r="IJJ5" s="204"/>
      <c r="IJK5" s="204"/>
      <c r="IJL5" s="204"/>
      <c r="IJM5" s="204"/>
      <c r="IJN5" s="204"/>
      <c r="IJO5" s="204"/>
      <c r="IJP5" s="204"/>
      <c r="IJQ5" s="204"/>
      <c r="IJR5" s="204"/>
      <c r="IJS5" s="204"/>
      <c r="IJT5" s="204"/>
      <c r="IJU5" s="204"/>
      <c r="IJV5" s="204"/>
      <c r="IJW5" s="204"/>
      <c r="IJX5" s="204"/>
      <c r="IJY5" s="204"/>
      <c r="IJZ5" s="204"/>
      <c r="IKA5" s="204"/>
      <c r="IKB5" s="204"/>
      <c r="IKC5" s="204"/>
      <c r="IKD5" s="204"/>
      <c r="IKE5" s="204"/>
      <c r="IKF5" s="204"/>
      <c r="IKG5" s="204"/>
      <c r="IKH5" s="204"/>
      <c r="IKI5" s="204"/>
      <c r="IKJ5" s="204"/>
      <c r="IKK5" s="204"/>
      <c r="IKL5" s="204"/>
      <c r="IKM5" s="204"/>
      <c r="IKN5" s="204"/>
      <c r="IKO5" s="204"/>
      <c r="IKP5" s="204"/>
      <c r="IKQ5" s="204"/>
      <c r="IKR5" s="204"/>
      <c r="IKS5" s="204"/>
      <c r="IKT5" s="204"/>
      <c r="IKU5" s="204"/>
      <c r="IKV5" s="204"/>
      <c r="IKW5" s="204"/>
      <c r="IKX5" s="204"/>
      <c r="IKY5" s="204"/>
      <c r="IKZ5" s="204"/>
      <c r="ILA5" s="204"/>
      <c r="ILB5" s="204"/>
      <c r="ILC5" s="204"/>
      <c r="ILD5" s="204"/>
      <c r="ILE5" s="204"/>
      <c r="ILF5" s="204"/>
      <c r="ILG5" s="204"/>
      <c r="ILH5" s="204"/>
      <c r="ILI5" s="204"/>
      <c r="ILJ5" s="204"/>
      <c r="ILK5" s="204"/>
      <c r="ILL5" s="204"/>
      <c r="ILM5" s="204"/>
      <c r="ILN5" s="204"/>
      <c r="ILO5" s="204"/>
      <c r="ILP5" s="204"/>
      <c r="ILQ5" s="204"/>
      <c r="ILR5" s="204"/>
      <c r="ILS5" s="204"/>
      <c r="ILT5" s="204"/>
      <c r="ILU5" s="204"/>
      <c r="ILV5" s="204"/>
      <c r="ILW5" s="204"/>
      <c r="ILX5" s="204"/>
      <c r="ILY5" s="204"/>
      <c r="ILZ5" s="204"/>
      <c r="IMA5" s="204"/>
      <c r="IMB5" s="204"/>
      <c r="IMC5" s="204"/>
      <c r="IMD5" s="204"/>
      <c r="IME5" s="204"/>
      <c r="IMF5" s="204"/>
      <c r="IMG5" s="204"/>
      <c r="IMH5" s="204"/>
      <c r="IMI5" s="204"/>
      <c r="IMJ5" s="204"/>
      <c r="IMK5" s="204"/>
      <c r="IML5" s="204"/>
      <c r="IMM5" s="204"/>
      <c r="IMN5" s="204"/>
      <c r="IMO5" s="204"/>
      <c r="IMP5" s="204"/>
      <c r="IMQ5" s="204"/>
      <c r="IMR5" s="204"/>
      <c r="IMS5" s="204"/>
      <c r="IMT5" s="204"/>
      <c r="IMU5" s="204"/>
      <c r="IMV5" s="204"/>
      <c r="IMW5" s="204"/>
      <c r="IMX5" s="204"/>
      <c r="IMY5" s="204"/>
      <c r="IMZ5" s="204"/>
      <c r="INA5" s="204"/>
      <c r="INB5" s="204"/>
      <c r="INC5" s="204"/>
      <c r="IND5" s="204"/>
      <c r="INE5" s="204"/>
      <c r="INF5" s="204"/>
      <c r="ING5" s="204"/>
      <c r="INH5" s="204"/>
      <c r="INI5" s="204"/>
      <c r="INJ5" s="204"/>
      <c r="INK5" s="204"/>
      <c r="INL5" s="204"/>
      <c r="INM5" s="204"/>
      <c r="INN5" s="204"/>
      <c r="INO5" s="204"/>
      <c r="INP5" s="204"/>
      <c r="INQ5" s="204"/>
      <c r="INR5" s="204"/>
      <c r="INS5" s="204"/>
      <c r="INT5" s="204"/>
      <c r="INU5" s="204"/>
      <c r="INV5" s="204"/>
      <c r="INW5" s="204"/>
      <c r="INX5" s="204"/>
      <c r="INY5" s="204"/>
      <c r="INZ5" s="204"/>
      <c r="IOA5" s="204"/>
      <c r="IOB5" s="204"/>
      <c r="IOC5" s="204"/>
      <c r="IOD5" s="204"/>
      <c r="IOE5" s="204"/>
      <c r="IOF5" s="204"/>
      <c r="IOG5" s="204"/>
      <c r="IOH5" s="204"/>
      <c r="IOI5" s="204"/>
      <c r="IOJ5" s="204"/>
      <c r="IOK5" s="204"/>
      <c r="IOL5" s="204"/>
      <c r="IOM5" s="204"/>
      <c r="ION5" s="204"/>
      <c r="IOO5" s="204"/>
      <c r="IOP5" s="204"/>
      <c r="IOQ5" s="204"/>
      <c r="IOR5" s="204"/>
      <c r="IOS5" s="204"/>
      <c r="IOT5" s="204"/>
      <c r="IOU5" s="204"/>
      <c r="IOV5" s="204"/>
      <c r="IOW5" s="204"/>
      <c r="IOX5" s="204"/>
      <c r="IOY5" s="204"/>
      <c r="IOZ5" s="204"/>
      <c r="IPA5" s="204"/>
      <c r="IPB5" s="204"/>
      <c r="IPC5" s="204"/>
      <c r="IPD5" s="204"/>
      <c r="IPE5" s="204"/>
      <c r="IPF5" s="204"/>
      <c r="IPG5" s="204"/>
      <c r="IPH5" s="204"/>
      <c r="IPI5" s="204"/>
      <c r="IPJ5" s="204"/>
      <c r="IPK5" s="204"/>
      <c r="IPL5" s="204"/>
      <c r="IPM5" s="204"/>
      <c r="IPN5" s="204"/>
      <c r="IPO5" s="204"/>
      <c r="IPP5" s="204"/>
      <c r="IPQ5" s="204"/>
      <c r="IPR5" s="204"/>
      <c r="IPS5" s="204"/>
      <c r="IPT5" s="204"/>
      <c r="IPU5" s="204"/>
      <c r="IPV5" s="204"/>
      <c r="IPW5" s="204"/>
      <c r="IPX5" s="204"/>
      <c r="IPY5" s="204"/>
      <c r="IPZ5" s="204"/>
      <c r="IQA5" s="204"/>
      <c r="IQB5" s="204"/>
      <c r="IQC5" s="204"/>
      <c r="IQD5" s="204"/>
      <c r="IQE5" s="204"/>
      <c r="IQF5" s="204"/>
      <c r="IQG5" s="204"/>
      <c r="IQH5" s="204"/>
      <c r="IQI5" s="204"/>
      <c r="IQJ5" s="204"/>
      <c r="IQK5" s="204"/>
      <c r="IQL5" s="204"/>
      <c r="IQM5" s="204"/>
      <c r="IQN5" s="204"/>
      <c r="IQO5" s="204"/>
      <c r="IQP5" s="204"/>
      <c r="IQQ5" s="204"/>
      <c r="IQR5" s="204"/>
      <c r="IQS5" s="204"/>
      <c r="IQT5" s="204"/>
      <c r="IQU5" s="204"/>
      <c r="IQV5" s="204"/>
      <c r="IQW5" s="204"/>
      <c r="IQX5" s="204"/>
      <c r="IQY5" s="204"/>
      <c r="IQZ5" s="204"/>
      <c r="IRA5" s="204"/>
      <c r="IRB5" s="204"/>
      <c r="IRC5" s="204"/>
      <c r="IRD5" s="204"/>
      <c r="IRE5" s="204"/>
      <c r="IRF5" s="204"/>
      <c r="IRG5" s="204"/>
      <c r="IRH5" s="204"/>
      <c r="IRI5" s="204"/>
      <c r="IRJ5" s="204"/>
      <c r="IRK5" s="204"/>
      <c r="IRL5" s="204"/>
      <c r="IRM5" s="204"/>
      <c r="IRN5" s="204"/>
      <c r="IRO5" s="204"/>
      <c r="IRP5" s="204"/>
      <c r="IRQ5" s="204"/>
      <c r="IRR5" s="204"/>
      <c r="IRS5" s="204"/>
      <c r="IRT5" s="204"/>
      <c r="IRU5" s="204"/>
      <c r="IRV5" s="204"/>
      <c r="IRW5" s="204"/>
      <c r="IRX5" s="204"/>
      <c r="IRY5" s="204"/>
      <c r="IRZ5" s="204"/>
      <c r="ISA5" s="204"/>
      <c r="ISB5" s="204"/>
      <c r="ISC5" s="204"/>
      <c r="ISD5" s="204"/>
      <c r="ISE5" s="204"/>
      <c r="ISF5" s="204"/>
      <c r="ISG5" s="204"/>
      <c r="ISH5" s="204"/>
      <c r="ISI5" s="204"/>
      <c r="ISJ5" s="204"/>
      <c r="ISK5" s="204"/>
      <c r="ISL5" s="204"/>
      <c r="ISM5" s="204"/>
      <c r="ISN5" s="204"/>
      <c r="ISO5" s="204"/>
      <c r="ISP5" s="204"/>
      <c r="ISQ5" s="204"/>
      <c r="ISR5" s="204"/>
      <c r="ISS5" s="204"/>
      <c r="IST5" s="204"/>
      <c r="ISU5" s="204"/>
      <c r="ISV5" s="204"/>
      <c r="ISW5" s="204"/>
      <c r="ISX5" s="204"/>
      <c r="ISY5" s="204"/>
      <c r="ISZ5" s="204"/>
      <c r="ITA5" s="204"/>
      <c r="ITB5" s="204"/>
      <c r="ITC5" s="204"/>
      <c r="ITD5" s="204"/>
      <c r="ITE5" s="204"/>
      <c r="ITF5" s="204"/>
      <c r="ITG5" s="204"/>
      <c r="ITH5" s="204"/>
      <c r="ITI5" s="204"/>
      <c r="ITJ5" s="204"/>
      <c r="ITK5" s="204"/>
      <c r="ITL5" s="204"/>
      <c r="ITM5" s="204"/>
      <c r="ITN5" s="204"/>
      <c r="ITO5" s="204"/>
      <c r="ITP5" s="204"/>
      <c r="ITQ5" s="204"/>
      <c r="ITR5" s="204"/>
      <c r="ITS5" s="204"/>
      <c r="ITT5" s="204"/>
      <c r="ITU5" s="204"/>
      <c r="ITV5" s="204"/>
      <c r="ITW5" s="204"/>
      <c r="ITX5" s="204"/>
      <c r="ITY5" s="204"/>
      <c r="ITZ5" s="204"/>
      <c r="IUA5" s="204"/>
      <c r="IUB5" s="204"/>
      <c r="IUC5" s="204"/>
      <c r="IUD5" s="204"/>
      <c r="IUE5" s="204"/>
      <c r="IUF5" s="204"/>
      <c r="IUG5" s="204"/>
      <c r="IUH5" s="204"/>
      <c r="IUI5" s="204"/>
      <c r="IUJ5" s="204"/>
      <c r="IUK5" s="204"/>
      <c r="IUL5" s="204"/>
      <c r="IUM5" s="204"/>
      <c r="IUN5" s="204"/>
      <c r="IUO5" s="204"/>
      <c r="IUP5" s="204"/>
      <c r="IUQ5" s="204"/>
      <c r="IUR5" s="204"/>
      <c r="IUS5" s="204"/>
      <c r="IUT5" s="204"/>
      <c r="IUU5" s="204"/>
      <c r="IUV5" s="204"/>
      <c r="IUW5" s="204"/>
      <c r="IUX5" s="204"/>
      <c r="IUY5" s="204"/>
      <c r="IUZ5" s="204"/>
      <c r="IVA5" s="204"/>
      <c r="IVB5" s="204"/>
      <c r="IVC5" s="204"/>
      <c r="IVD5" s="204"/>
      <c r="IVE5" s="204"/>
      <c r="IVF5" s="204"/>
      <c r="IVG5" s="204"/>
      <c r="IVH5" s="204"/>
      <c r="IVI5" s="204"/>
      <c r="IVJ5" s="204"/>
      <c r="IVK5" s="204"/>
      <c r="IVL5" s="204"/>
      <c r="IVM5" s="204"/>
      <c r="IVN5" s="204"/>
      <c r="IVO5" s="204"/>
      <c r="IVP5" s="204"/>
      <c r="IVQ5" s="204"/>
      <c r="IVR5" s="204"/>
      <c r="IVS5" s="204"/>
      <c r="IVT5" s="204"/>
      <c r="IVU5" s="204"/>
      <c r="IVV5" s="204"/>
      <c r="IVW5" s="204"/>
      <c r="IVX5" s="204"/>
      <c r="IVY5" s="204"/>
      <c r="IVZ5" s="204"/>
      <c r="IWA5" s="204"/>
      <c r="IWB5" s="204"/>
      <c r="IWC5" s="204"/>
      <c r="IWD5" s="204"/>
      <c r="IWE5" s="204"/>
      <c r="IWF5" s="204"/>
      <c r="IWG5" s="204"/>
      <c r="IWH5" s="204"/>
      <c r="IWI5" s="204"/>
      <c r="IWJ5" s="204"/>
      <c r="IWK5" s="204"/>
      <c r="IWL5" s="204"/>
      <c r="IWM5" s="204"/>
      <c r="IWN5" s="204"/>
      <c r="IWO5" s="204"/>
      <c r="IWP5" s="204"/>
      <c r="IWQ5" s="204"/>
      <c r="IWR5" s="204"/>
      <c r="IWS5" s="204"/>
      <c r="IWT5" s="204"/>
      <c r="IWU5" s="204"/>
      <c r="IWV5" s="204"/>
      <c r="IWW5" s="204"/>
      <c r="IWX5" s="204"/>
      <c r="IWY5" s="204"/>
      <c r="IWZ5" s="204"/>
      <c r="IXA5" s="204"/>
      <c r="IXB5" s="204"/>
      <c r="IXC5" s="204"/>
      <c r="IXD5" s="204"/>
      <c r="IXE5" s="204"/>
      <c r="IXF5" s="204"/>
      <c r="IXG5" s="204"/>
      <c r="IXH5" s="204"/>
      <c r="IXI5" s="204"/>
      <c r="IXJ5" s="204"/>
      <c r="IXK5" s="204"/>
      <c r="IXL5" s="204"/>
      <c r="IXM5" s="204"/>
      <c r="IXN5" s="204"/>
      <c r="IXO5" s="204"/>
      <c r="IXP5" s="204"/>
      <c r="IXQ5" s="204"/>
      <c r="IXR5" s="204"/>
      <c r="IXS5" s="204"/>
      <c r="IXT5" s="204"/>
      <c r="IXU5" s="204"/>
      <c r="IXV5" s="204"/>
      <c r="IXW5" s="204"/>
      <c r="IXX5" s="204"/>
      <c r="IXY5" s="204"/>
      <c r="IXZ5" s="204"/>
      <c r="IYA5" s="204"/>
      <c r="IYB5" s="204"/>
      <c r="IYC5" s="204"/>
      <c r="IYD5" s="204"/>
      <c r="IYE5" s="204"/>
      <c r="IYF5" s="204"/>
      <c r="IYG5" s="204"/>
      <c r="IYH5" s="204"/>
      <c r="IYI5" s="204"/>
      <c r="IYJ5" s="204"/>
      <c r="IYK5" s="204"/>
      <c r="IYL5" s="204"/>
      <c r="IYM5" s="204"/>
      <c r="IYN5" s="204"/>
      <c r="IYO5" s="204"/>
      <c r="IYP5" s="204"/>
      <c r="IYQ5" s="204"/>
      <c r="IYR5" s="204"/>
      <c r="IYS5" s="204"/>
      <c r="IYT5" s="204"/>
      <c r="IYU5" s="204"/>
      <c r="IYV5" s="204"/>
      <c r="IYW5" s="204"/>
      <c r="IYX5" s="204"/>
      <c r="IYY5" s="204"/>
      <c r="IYZ5" s="204"/>
      <c r="IZA5" s="204"/>
      <c r="IZB5" s="204"/>
      <c r="IZC5" s="204"/>
      <c r="IZD5" s="204"/>
      <c r="IZE5" s="204"/>
      <c r="IZF5" s="204"/>
      <c r="IZG5" s="204"/>
      <c r="IZH5" s="204"/>
      <c r="IZI5" s="204"/>
      <c r="IZJ5" s="204"/>
      <c r="IZK5" s="204"/>
      <c r="IZL5" s="204"/>
      <c r="IZM5" s="204"/>
      <c r="IZN5" s="204"/>
      <c r="IZO5" s="204"/>
      <c r="IZP5" s="204"/>
      <c r="IZQ5" s="204"/>
      <c r="IZR5" s="204"/>
      <c r="IZS5" s="204"/>
      <c r="IZT5" s="204"/>
      <c r="IZU5" s="204"/>
      <c r="IZV5" s="204"/>
      <c r="IZW5" s="204"/>
      <c r="IZX5" s="204"/>
      <c r="IZY5" s="204"/>
      <c r="IZZ5" s="204"/>
      <c r="JAA5" s="204"/>
      <c r="JAB5" s="204"/>
      <c r="JAC5" s="204"/>
      <c r="JAD5" s="204"/>
      <c r="JAE5" s="204"/>
      <c r="JAF5" s="204"/>
      <c r="JAG5" s="204"/>
      <c r="JAH5" s="204"/>
      <c r="JAI5" s="204"/>
      <c r="JAJ5" s="204"/>
      <c r="JAK5" s="204"/>
      <c r="JAL5" s="204"/>
      <c r="JAM5" s="204"/>
      <c r="JAN5" s="204"/>
      <c r="JAO5" s="204"/>
      <c r="JAP5" s="204"/>
      <c r="JAQ5" s="204"/>
      <c r="JAR5" s="204"/>
      <c r="JAS5" s="204"/>
      <c r="JAT5" s="204"/>
      <c r="JAU5" s="204"/>
      <c r="JAV5" s="204"/>
      <c r="JAW5" s="204"/>
      <c r="JAX5" s="204"/>
      <c r="JAY5" s="204"/>
      <c r="JAZ5" s="204"/>
      <c r="JBA5" s="204"/>
      <c r="JBB5" s="204"/>
      <c r="JBC5" s="204"/>
      <c r="JBD5" s="204"/>
      <c r="JBE5" s="204"/>
      <c r="JBF5" s="204"/>
      <c r="JBG5" s="204"/>
      <c r="JBH5" s="204"/>
      <c r="JBI5" s="204"/>
      <c r="JBJ5" s="204"/>
      <c r="JBK5" s="204"/>
      <c r="JBL5" s="204"/>
      <c r="JBM5" s="204"/>
      <c r="JBN5" s="204"/>
      <c r="JBO5" s="204"/>
      <c r="JBP5" s="204"/>
      <c r="JBQ5" s="204"/>
      <c r="JBR5" s="204"/>
      <c r="JBS5" s="204"/>
      <c r="JBT5" s="204"/>
      <c r="JBU5" s="204"/>
      <c r="JBV5" s="204"/>
      <c r="JBW5" s="204"/>
      <c r="JBX5" s="204"/>
      <c r="JBY5" s="204"/>
      <c r="JBZ5" s="204"/>
      <c r="JCA5" s="204"/>
      <c r="JCB5" s="204"/>
      <c r="JCC5" s="204"/>
      <c r="JCD5" s="204"/>
      <c r="JCE5" s="204"/>
      <c r="JCF5" s="204"/>
      <c r="JCG5" s="204"/>
      <c r="JCH5" s="204"/>
      <c r="JCI5" s="204"/>
      <c r="JCJ5" s="204"/>
      <c r="JCK5" s="204"/>
      <c r="JCL5" s="204"/>
      <c r="JCM5" s="204"/>
      <c r="JCN5" s="204"/>
      <c r="JCO5" s="204"/>
      <c r="JCP5" s="204"/>
      <c r="JCQ5" s="204"/>
      <c r="JCR5" s="204"/>
      <c r="JCS5" s="204"/>
      <c r="JCT5" s="204"/>
      <c r="JCU5" s="204"/>
      <c r="JCV5" s="204"/>
      <c r="JCW5" s="204"/>
      <c r="JCX5" s="204"/>
      <c r="JCY5" s="204"/>
      <c r="JCZ5" s="204"/>
      <c r="JDA5" s="204"/>
      <c r="JDB5" s="204"/>
      <c r="JDC5" s="204"/>
      <c r="JDD5" s="204"/>
      <c r="JDE5" s="204"/>
      <c r="JDF5" s="204"/>
      <c r="JDG5" s="204"/>
      <c r="JDH5" s="204"/>
      <c r="JDI5" s="204"/>
      <c r="JDJ5" s="204"/>
      <c r="JDK5" s="204"/>
      <c r="JDL5" s="204"/>
      <c r="JDM5" s="204"/>
      <c r="JDN5" s="204"/>
      <c r="JDO5" s="204"/>
      <c r="JDP5" s="204"/>
      <c r="JDQ5" s="204"/>
      <c r="JDR5" s="204"/>
      <c r="JDS5" s="204"/>
      <c r="JDT5" s="204"/>
      <c r="JDU5" s="204"/>
      <c r="JDV5" s="204"/>
      <c r="JDW5" s="204"/>
      <c r="JDX5" s="204"/>
      <c r="JDY5" s="204"/>
      <c r="JDZ5" s="204"/>
      <c r="JEA5" s="204"/>
      <c r="JEB5" s="204"/>
      <c r="JEC5" s="204"/>
      <c r="JED5" s="204"/>
      <c r="JEE5" s="204"/>
      <c r="JEF5" s="204"/>
      <c r="JEG5" s="204"/>
      <c r="JEH5" s="204"/>
      <c r="JEI5" s="204"/>
      <c r="JEJ5" s="204"/>
      <c r="JEK5" s="204"/>
      <c r="JEL5" s="204"/>
      <c r="JEM5" s="204"/>
      <c r="JEN5" s="204"/>
      <c r="JEO5" s="204"/>
      <c r="JEP5" s="204"/>
      <c r="JEQ5" s="204"/>
      <c r="JER5" s="204"/>
      <c r="JES5" s="204"/>
      <c r="JET5" s="204"/>
      <c r="JEU5" s="204"/>
      <c r="JEV5" s="204"/>
      <c r="JEW5" s="204"/>
      <c r="JEX5" s="204"/>
      <c r="JEY5" s="204"/>
      <c r="JEZ5" s="204"/>
      <c r="JFA5" s="204"/>
      <c r="JFB5" s="204"/>
      <c r="JFC5" s="204"/>
      <c r="JFD5" s="204"/>
      <c r="JFE5" s="204"/>
      <c r="JFF5" s="204"/>
      <c r="JFG5" s="204"/>
      <c r="JFH5" s="204"/>
      <c r="JFI5" s="204"/>
      <c r="JFJ5" s="204"/>
      <c r="JFK5" s="204"/>
      <c r="JFL5" s="204"/>
      <c r="JFM5" s="204"/>
      <c r="JFN5" s="204"/>
      <c r="JFO5" s="204"/>
      <c r="JFP5" s="204"/>
      <c r="JFQ5" s="204"/>
      <c r="JFR5" s="204"/>
      <c r="JFS5" s="204"/>
      <c r="JFT5" s="204"/>
      <c r="JFU5" s="204"/>
      <c r="JFV5" s="204"/>
      <c r="JFW5" s="204"/>
      <c r="JFX5" s="204"/>
      <c r="JFY5" s="204"/>
      <c r="JFZ5" s="204"/>
      <c r="JGA5" s="204"/>
      <c r="JGB5" s="204"/>
      <c r="JGC5" s="204"/>
      <c r="JGD5" s="204"/>
      <c r="JGE5" s="204"/>
      <c r="JGF5" s="204"/>
      <c r="JGG5" s="204"/>
      <c r="JGH5" s="204"/>
      <c r="JGI5" s="204"/>
      <c r="JGJ5" s="204"/>
      <c r="JGK5" s="204"/>
      <c r="JGL5" s="204"/>
      <c r="JGM5" s="204"/>
      <c r="JGN5" s="204"/>
      <c r="JGO5" s="204"/>
      <c r="JGP5" s="204"/>
      <c r="JGQ5" s="204"/>
      <c r="JGR5" s="204"/>
      <c r="JGS5" s="204"/>
      <c r="JGT5" s="204"/>
      <c r="JGU5" s="204"/>
      <c r="JGV5" s="204"/>
      <c r="JGW5" s="204"/>
      <c r="JGX5" s="204"/>
      <c r="JGY5" s="204"/>
      <c r="JGZ5" s="204"/>
      <c r="JHA5" s="204"/>
      <c r="JHB5" s="204"/>
      <c r="JHC5" s="204"/>
      <c r="JHD5" s="204"/>
      <c r="JHE5" s="204"/>
      <c r="JHF5" s="204"/>
      <c r="JHG5" s="204"/>
      <c r="JHH5" s="204"/>
      <c r="JHI5" s="204"/>
      <c r="JHJ5" s="204"/>
      <c r="JHK5" s="204"/>
      <c r="JHL5" s="204"/>
      <c r="JHM5" s="204"/>
      <c r="JHN5" s="204"/>
      <c r="JHO5" s="204"/>
      <c r="JHP5" s="204"/>
      <c r="JHQ5" s="204"/>
      <c r="JHR5" s="204"/>
      <c r="JHS5" s="204"/>
      <c r="JHT5" s="204"/>
      <c r="JHU5" s="204"/>
      <c r="JHV5" s="204"/>
      <c r="JHW5" s="204"/>
      <c r="JHX5" s="204"/>
      <c r="JHY5" s="204"/>
      <c r="JHZ5" s="204"/>
      <c r="JIA5" s="204"/>
      <c r="JIB5" s="204"/>
      <c r="JIC5" s="204"/>
      <c r="JID5" s="204"/>
      <c r="JIE5" s="204"/>
      <c r="JIF5" s="204"/>
      <c r="JIG5" s="204"/>
      <c r="JIH5" s="204"/>
      <c r="JII5" s="204"/>
      <c r="JIJ5" s="204"/>
      <c r="JIK5" s="204"/>
      <c r="JIL5" s="204"/>
      <c r="JIM5" s="204"/>
      <c r="JIN5" s="204"/>
      <c r="JIO5" s="204"/>
      <c r="JIP5" s="204"/>
      <c r="JIQ5" s="204"/>
      <c r="JIR5" s="204"/>
      <c r="JIS5" s="204"/>
      <c r="JIT5" s="204"/>
      <c r="JIU5" s="204"/>
      <c r="JIV5" s="204"/>
      <c r="JIW5" s="204"/>
      <c r="JIX5" s="204"/>
      <c r="JIY5" s="204"/>
      <c r="JIZ5" s="204"/>
      <c r="JJA5" s="204"/>
      <c r="JJB5" s="204"/>
      <c r="JJC5" s="204"/>
      <c r="JJD5" s="204"/>
      <c r="JJE5" s="204"/>
      <c r="JJF5" s="204"/>
      <c r="JJG5" s="204"/>
      <c r="JJH5" s="204"/>
      <c r="JJI5" s="204"/>
      <c r="JJJ5" s="204"/>
      <c r="JJK5" s="204"/>
      <c r="JJL5" s="204"/>
      <c r="JJM5" s="204"/>
      <c r="JJN5" s="204"/>
      <c r="JJO5" s="204"/>
      <c r="JJP5" s="204"/>
      <c r="JJQ5" s="204"/>
      <c r="JJR5" s="204"/>
      <c r="JJS5" s="204"/>
      <c r="JJT5" s="204"/>
      <c r="JJU5" s="204"/>
      <c r="JJV5" s="204"/>
      <c r="JJW5" s="204"/>
      <c r="JJX5" s="204"/>
      <c r="JJY5" s="204"/>
      <c r="JJZ5" s="204"/>
      <c r="JKA5" s="204"/>
      <c r="JKB5" s="204"/>
      <c r="JKC5" s="204"/>
      <c r="JKD5" s="204"/>
      <c r="JKE5" s="204"/>
      <c r="JKF5" s="204"/>
      <c r="JKG5" s="204"/>
      <c r="JKH5" s="204"/>
      <c r="JKI5" s="204"/>
      <c r="JKJ5" s="204"/>
      <c r="JKK5" s="204"/>
      <c r="JKL5" s="204"/>
      <c r="JKM5" s="204"/>
      <c r="JKN5" s="204"/>
      <c r="JKO5" s="204"/>
      <c r="JKP5" s="204"/>
      <c r="JKQ5" s="204"/>
      <c r="JKR5" s="204"/>
      <c r="JKS5" s="204"/>
      <c r="JKT5" s="204"/>
      <c r="JKU5" s="204"/>
      <c r="JKV5" s="204"/>
      <c r="JKW5" s="204"/>
      <c r="JKX5" s="204"/>
      <c r="JKY5" s="204"/>
      <c r="JKZ5" s="204"/>
      <c r="JLA5" s="204"/>
      <c r="JLB5" s="204"/>
      <c r="JLC5" s="204"/>
      <c r="JLD5" s="204"/>
      <c r="JLE5" s="204"/>
      <c r="JLF5" s="204"/>
      <c r="JLG5" s="204"/>
      <c r="JLH5" s="204"/>
      <c r="JLI5" s="204"/>
      <c r="JLJ5" s="204"/>
      <c r="JLK5" s="204"/>
      <c r="JLL5" s="204"/>
      <c r="JLM5" s="204"/>
      <c r="JLN5" s="204"/>
      <c r="JLO5" s="204"/>
      <c r="JLP5" s="204"/>
      <c r="JLQ5" s="204"/>
      <c r="JLR5" s="204"/>
      <c r="JLS5" s="204"/>
      <c r="JLT5" s="204"/>
      <c r="JLU5" s="204"/>
      <c r="JLV5" s="204"/>
      <c r="JLW5" s="204"/>
      <c r="JLX5" s="204"/>
      <c r="JLY5" s="204"/>
      <c r="JLZ5" s="204"/>
      <c r="JMA5" s="204"/>
      <c r="JMB5" s="204"/>
      <c r="JMC5" s="204"/>
      <c r="JMD5" s="204"/>
      <c r="JME5" s="204"/>
      <c r="JMF5" s="204"/>
      <c r="JMG5" s="204"/>
      <c r="JMH5" s="204"/>
      <c r="JMI5" s="204"/>
      <c r="JMJ5" s="204"/>
      <c r="JMK5" s="204"/>
      <c r="JML5" s="204"/>
      <c r="JMM5" s="204"/>
      <c r="JMN5" s="204"/>
      <c r="JMO5" s="204"/>
      <c r="JMP5" s="204"/>
      <c r="JMQ5" s="204"/>
      <c r="JMR5" s="204"/>
      <c r="JMS5" s="204"/>
      <c r="JMT5" s="204"/>
      <c r="JMU5" s="204"/>
      <c r="JMV5" s="204"/>
      <c r="JMW5" s="204"/>
      <c r="JMX5" s="204"/>
      <c r="JMY5" s="204"/>
      <c r="JMZ5" s="204"/>
      <c r="JNA5" s="204"/>
      <c r="JNB5" s="204"/>
      <c r="JNC5" s="204"/>
      <c r="JND5" s="204"/>
      <c r="JNE5" s="204"/>
      <c r="JNF5" s="204"/>
      <c r="JNG5" s="204"/>
      <c r="JNH5" s="204"/>
      <c r="JNI5" s="204"/>
      <c r="JNJ5" s="204"/>
      <c r="JNK5" s="204"/>
      <c r="JNL5" s="204"/>
      <c r="JNM5" s="204"/>
      <c r="JNN5" s="204"/>
      <c r="JNO5" s="204"/>
      <c r="JNP5" s="204"/>
      <c r="JNQ5" s="204"/>
      <c r="JNR5" s="204"/>
      <c r="JNS5" s="204"/>
      <c r="JNT5" s="204"/>
      <c r="JNU5" s="204"/>
      <c r="JNV5" s="204"/>
      <c r="JNW5" s="204"/>
      <c r="JNX5" s="204"/>
      <c r="JNY5" s="204"/>
      <c r="JNZ5" s="204"/>
      <c r="JOA5" s="204"/>
      <c r="JOB5" s="204"/>
      <c r="JOC5" s="204"/>
      <c r="JOD5" s="204"/>
      <c r="JOE5" s="204"/>
      <c r="JOF5" s="204"/>
      <c r="JOG5" s="204"/>
      <c r="JOH5" s="204"/>
      <c r="JOI5" s="204"/>
      <c r="JOJ5" s="204"/>
      <c r="JOK5" s="204"/>
      <c r="JOL5" s="204"/>
      <c r="JOM5" s="204"/>
      <c r="JON5" s="204"/>
      <c r="JOO5" s="204"/>
      <c r="JOP5" s="204"/>
      <c r="JOQ5" s="204"/>
      <c r="JOR5" s="204"/>
      <c r="JOS5" s="204"/>
      <c r="JOT5" s="204"/>
      <c r="JOU5" s="204"/>
      <c r="JOV5" s="204"/>
      <c r="JOW5" s="204"/>
      <c r="JOX5" s="204"/>
      <c r="JOY5" s="204"/>
      <c r="JOZ5" s="204"/>
      <c r="JPA5" s="204"/>
      <c r="JPB5" s="204"/>
      <c r="JPC5" s="204"/>
      <c r="JPD5" s="204"/>
      <c r="JPE5" s="204"/>
      <c r="JPF5" s="204"/>
      <c r="JPG5" s="204"/>
      <c r="JPH5" s="204"/>
      <c r="JPI5" s="204"/>
      <c r="JPJ5" s="204"/>
      <c r="JPK5" s="204"/>
      <c r="JPL5" s="204"/>
      <c r="JPM5" s="204"/>
      <c r="JPN5" s="204"/>
      <c r="JPO5" s="204"/>
      <c r="JPP5" s="204"/>
      <c r="JPQ5" s="204"/>
      <c r="JPR5" s="204"/>
      <c r="JPS5" s="204"/>
      <c r="JPT5" s="204"/>
      <c r="JPU5" s="204"/>
      <c r="JPV5" s="204"/>
      <c r="JPW5" s="204"/>
      <c r="JPX5" s="204"/>
      <c r="JPY5" s="204"/>
      <c r="JPZ5" s="204"/>
      <c r="JQA5" s="204"/>
      <c r="JQB5" s="204"/>
      <c r="JQC5" s="204"/>
      <c r="JQD5" s="204"/>
      <c r="JQE5" s="204"/>
      <c r="JQF5" s="204"/>
      <c r="JQG5" s="204"/>
      <c r="JQH5" s="204"/>
      <c r="JQI5" s="204"/>
      <c r="JQJ5" s="204"/>
      <c r="JQK5" s="204"/>
      <c r="JQL5" s="204"/>
      <c r="JQM5" s="204"/>
      <c r="JQN5" s="204"/>
      <c r="JQO5" s="204"/>
      <c r="JQP5" s="204"/>
      <c r="JQQ5" s="204"/>
      <c r="JQR5" s="204"/>
      <c r="JQS5" s="204"/>
      <c r="JQT5" s="204"/>
      <c r="JQU5" s="204"/>
      <c r="JQV5" s="204"/>
      <c r="JQW5" s="204"/>
      <c r="JQX5" s="204"/>
      <c r="JQY5" s="204"/>
      <c r="JQZ5" s="204"/>
      <c r="JRA5" s="204"/>
      <c r="JRB5" s="204"/>
      <c r="JRC5" s="204"/>
      <c r="JRD5" s="204"/>
      <c r="JRE5" s="204"/>
      <c r="JRF5" s="204"/>
      <c r="JRG5" s="204"/>
      <c r="JRH5" s="204"/>
      <c r="JRI5" s="204"/>
      <c r="JRJ5" s="204"/>
      <c r="JRK5" s="204"/>
      <c r="JRL5" s="204"/>
      <c r="JRM5" s="204"/>
      <c r="JRN5" s="204"/>
      <c r="JRO5" s="204"/>
      <c r="JRP5" s="204"/>
      <c r="JRQ5" s="204"/>
      <c r="JRR5" s="204"/>
      <c r="JRS5" s="204"/>
      <c r="JRT5" s="204"/>
      <c r="JRU5" s="204"/>
      <c r="JRV5" s="204"/>
      <c r="JRW5" s="204"/>
      <c r="JRX5" s="204"/>
      <c r="JRY5" s="204"/>
      <c r="JRZ5" s="204"/>
      <c r="JSA5" s="204"/>
      <c r="JSB5" s="204"/>
      <c r="JSC5" s="204"/>
      <c r="JSD5" s="204"/>
      <c r="JSE5" s="204"/>
      <c r="JSF5" s="204"/>
      <c r="JSG5" s="204"/>
      <c r="JSH5" s="204"/>
      <c r="JSI5" s="204"/>
      <c r="JSJ5" s="204"/>
      <c r="JSK5" s="204"/>
      <c r="JSL5" s="204"/>
      <c r="JSM5" s="204"/>
      <c r="JSN5" s="204"/>
      <c r="JSO5" s="204"/>
      <c r="JSP5" s="204"/>
      <c r="JSQ5" s="204"/>
      <c r="JSR5" s="204"/>
      <c r="JSS5" s="204"/>
      <c r="JST5" s="204"/>
      <c r="JSU5" s="204"/>
      <c r="JSV5" s="204"/>
      <c r="JSW5" s="204"/>
      <c r="JSX5" s="204"/>
      <c r="JSY5" s="204"/>
      <c r="JSZ5" s="204"/>
      <c r="JTA5" s="204"/>
      <c r="JTB5" s="204"/>
      <c r="JTC5" s="204"/>
      <c r="JTD5" s="204"/>
      <c r="JTE5" s="204"/>
      <c r="JTF5" s="204"/>
      <c r="JTG5" s="204"/>
      <c r="JTH5" s="204"/>
      <c r="JTI5" s="204"/>
      <c r="JTJ5" s="204"/>
      <c r="JTK5" s="204"/>
      <c r="JTL5" s="204"/>
      <c r="JTM5" s="204"/>
      <c r="JTN5" s="204"/>
      <c r="JTO5" s="204"/>
      <c r="JTP5" s="204"/>
      <c r="JTQ5" s="204"/>
      <c r="JTR5" s="204"/>
      <c r="JTS5" s="204"/>
      <c r="JTT5" s="204"/>
      <c r="JTU5" s="204"/>
      <c r="JTV5" s="204"/>
      <c r="JTW5" s="204"/>
      <c r="JTX5" s="204"/>
      <c r="JTY5" s="204"/>
      <c r="JTZ5" s="204"/>
      <c r="JUA5" s="204"/>
      <c r="JUB5" s="204"/>
      <c r="JUC5" s="204"/>
      <c r="JUD5" s="204"/>
      <c r="JUE5" s="204"/>
      <c r="JUF5" s="204"/>
      <c r="JUG5" s="204"/>
      <c r="JUH5" s="204"/>
      <c r="JUI5" s="204"/>
      <c r="JUJ5" s="204"/>
      <c r="JUK5" s="204"/>
      <c r="JUL5" s="204"/>
      <c r="JUM5" s="204"/>
      <c r="JUN5" s="204"/>
      <c r="JUO5" s="204"/>
      <c r="JUP5" s="204"/>
      <c r="JUQ5" s="204"/>
      <c r="JUR5" s="204"/>
      <c r="JUS5" s="204"/>
      <c r="JUT5" s="204"/>
      <c r="JUU5" s="204"/>
      <c r="JUV5" s="204"/>
      <c r="JUW5" s="204"/>
      <c r="JUX5" s="204"/>
      <c r="JUY5" s="204"/>
      <c r="JUZ5" s="204"/>
      <c r="JVA5" s="204"/>
      <c r="JVB5" s="204"/>
      <c r="JVC5" s="204"/>
      <c r="JVD5" s="204"/>
      <c r="JVE5" s="204"/>
      <c r="JVF5" s="204"/>
      <c r="JVG5" s="204"/>
      <c r="JVH5" s="204"/>
      <c r="JVI5" s="204"/>
      <c r="JVJ5" s="204"/>
      <c r="JVK5" s="204"/>
      <c r="JVL5" s="204"/>
      <c r="JVM5" s="204"/>
      <c r="JVN5" s="204"/>
      <c r="JVO5" s="204"/>
      <c r="JVP5" s="204"/>
      <c r="JVQ5" s="204"/>
      <c r="JVR5" s="204"/>
      <c r="JVS5" s="204"/>
      <c r="JVT5" s="204"/>
      <c r="JVU5" s="204"/>
      <c r="JVV5" s="204"/>
      <c r="JVW5" s="204"/>
      <c r="JVX5" s="204"/>
      <c r="JVY5" s="204"/>
      <c r="JVZ5" s="204"/>
      <c r="JWA5" s="204"/>
      <c r="JWB5" s="204"/>
      <c r="JWC5" s="204"/>
      <c r="JWD5" s="204"/>
      <c r="JWE5" s="204"/>
      <c r="JWF5" s="204"/>
      <c r="JWG5" s="204"/>
      <c r="JWH5" s="204"/>
      <c r="JWI5" s="204"/>
      <c r="JWJ5" s="204"/>
      <c r="JWK5" s="204"/>
      <c r="JWL5" s="204"/>
      <c r="JWM5" s="204"/>
      <c r="JWN5" s="204"/>
      <c r="JWO5" s="204"/>
      <c r="JWP5" s="204"/>
      <c r="JWQ5" s="204"/>
      <c r="JWR5" s="204"/>
      <c r="JWS5" s="204"/>
      <c r="JWT5" s="204"/>
      <c r="JWU5" s="204"/>
      <c r="JWV5" s="204"/>
      <c r="JWW5" s="204"/>
      <c r="JWX5" s="204"/>
      <c r="JWY5" s="204"/>
      <c r="JWZ5" s="204"/>
      <c r="JXA5" s="204"/>
      <c r="JXB5" s="204"/>
      <c r="JXC5" s="204"/>
      <c r="JXD5" s="204"/>
      <c r="JXE5" s="204"/>
      <c r="JXF5" s="204"/>
      <c r="JXG5" s="204"/>
      <c r="JXH5" s="204"/>
      <c r="JXI5" s="204"/>
      <c r="JXJ5" s="204"/>
      <c r="JXK5" s="204"/>
      <c r="JXL5" s="204"/>
      <c r="JXM5" s="204"/>
      <c r="JXN5" s="204"/>
      <c r="JXO5" s="204"/>
      <c r="JXP5" s="204"/>
      <c r="JXQ5" s="204"/>
      <c r="JXR5" s="204"/>
      <c r="JXS5" s="204"/>
      <c r="JXT5" s="204"/>
      <c r="JXU5" s="204"/>
      <c r="JXV5" s="204"/>
      <c r="JXW5" s="204"/>
      <c r="JXX5" s="204"/>
      <c r="JXY5" s="204"/>
      <c r="JXZ5" s="204"/>
      <c r="JYA5" s="204"/>
      <c r="JYB5" s="204"/>
      <c r="JYC5" s="204"/>
      <c r="JYD5" s="204"/>
      <c r="JYE5" s="204"/>
      <c r="JYF5" s="204"/>
      <c r="JYG5" s="204"/>
      <c r="JYH5" s="204"/>
      <c r="JYI5" s="204"/>
      <c r="JYJ5" s="204"/>
      <c r="JYK5" s="204"/>
      <c r="JYL5" s="204"/>
      <c r="JYM5" s="204"/>
      <c r="JYN5" s="204"/>
      <c r="JYO5" s="204"/>
      <c r="JYP5" s="204"/>
      <c r="JYQ5" s="204"/>
      <c r="JYR5" s="204"/>
      <c r="JYS5" s="204"/>
      <c r="JYT5" s="204"/>
      <c r="JYU5" s="204"/>
      <c r="JYV5" s="204"/>
      <c r="JYW5" s="204"/>
      <c r="JYX5" s="204"/>
      <c r="JYY5" s="204"/>
      <c r="JYZ5" s="204"/>
      <c r="JZA5" s="204"/>
      <c r="JZB5" s="204"/>
      <c r="JZC5" s="204"/>
      <c r="JZD5" s="204"/>
      <c r="JZE5" s="204"/>
      <c r="JZF5" s="204"/>
      <c r="JZG5" s="204"/>
      <c r="JZH5" s="204"/>
      <c r="JZI5" s="204"/>
      <c r="JZJ5" s="204"/>
      <c r="JZK5" s="204"/>
      <c r="JZL5" s="204"/>
      <c r="JZM5" s="204"/>
      <c r="JZN5" s="204"/>
      <c r="JZO5" s="204"/>
      <c r="JZP5" s="204"/>
      <c r="JZQ5" s="204"/>
      <c r="JZR5" s="204"/>
      <c r="JZS5" s="204"/>
      <c r="JZT5" s="204"/>
      <c r="JZU5" s="204"/>
      <c r="JZV5" s="204"/>
      <c r="JZW5" s="204"/>
      <c r="JZX5" s="204"/>
      <c r="JZY5" s="204"/>
      <c r="JZZ5" s="204"/>
      <c r="KAA5" s="204"/>
      <c r="KAB5" s="204"/>
      <c r="KAC5" s="204"/>
      <c r="KAD5" s="204"/>
      <c r="KAE5" s="204"/>
      <c r="KAF5" s="204"/>
      <c r="KAG5" s="204"/>
      <c r="KAH5" s="204"/>
      <c r="KAI5" s="204"/>
      <c r="KAJ5" s="204"/>
      <c r="KAK5" s="204"/>
      <c r="KAL5" s="204"/>
      <c r="KAM5" s="204"/>
      <c r="KAN5" s="204"/>
      <c r="KAO5" s="204"/>
      <c r="KAP5" s="204"/>
      <c r="KAQ5" s="204"/>
      <c r="KAR5" s="204"/>
      <c r="KAS5" s="204"/>
      <c r="KAT5" s="204"/>
      <c r="KAU5" s="204"/>
      <c r="KAV5" s="204"/>
      <c r="KAW5" s="204"/>
      <c r="KAX5" s="204"/>
      <c r="KAY5" s="204"/>
      <c r="KAZ5" s="204"/>
      <c r="KBA5" s="204"/>
      <c r="KBB5" s="204"/>
      <c r="KBC5" s="204"/>
      <c r="KBD5" s="204"/>
      <c r="KBE5" s="204"/>
      <c r="KBF5" s="204"/>
      <c r="KBG5" s="204"/>
      <c r="KBH5" s="204"/>
      <c r="KBI5" s="204"/>
      <c r="KBJ5" s="204"/>
      <c r="KBK5" s="204"/>
      <c r="KBL5" s="204"/>
      <c r="KBM5" s="204"/>
      <c r="KBN5" s="204"/>
      <c r="KBO5" s="204"/>
      <c r="KBP5" s="204"/>
      <c r="KBQ5" s="204"/>
      <c r="KBR5" s="204"/>
      <c r="KBS5" s="204"/>
      <c r="KBT5" s="204"/>
      <c r="KBU5" s="204"/>
      <c r="KBV5" s="204"/>
      <c r="KBW5" s="204"/>
      <c r="KBX5" s="204"/>
      <c r="KBY5" s="204"/>
      <c r="KBZ5" s="204"/>
      <c r="KCA5" s="204"/>
      <c r="KCB5" s="204"/>
      <c r="KCC5" s="204"/>
      <c r="KCD5" s="204"/>
      <c r="KCE5" s="204"/>
      <c r="KCF5" s="204"/>
      <c r="KCG5" s="204"/>
      <c r="KCH5" s="204"/>
      <c r="KCI5" s="204"/>
      <c r="KCJ5" s="204"/>
      <c r="KCK5" s="204"/>
      <c r="KCL5" s="204"/>
      <c r="KCM5" s="204"/>
      <c r="KCN5" s="204"/>
      <c r="KCO5" s="204"/>
      <c r="KCP5" s="204"/>
      <c r="KCQ5" s="204"/>
      <c r="KCR5" s="204"/>
      <c r="KCS5" s="204"/>
      <c r="KCT5" s="204"/>
      <c r="KCU5" s="204"/>
      <c r="KCV5" s="204"/>
      <c r="KCW5" s="204"/>
      <c r="KCX5" s="204"/>
      <c r="KCY5" s="204"/>
      <c r="KCZ5" s="204"/>
      <c r="KDA5" s="204"/>
      <c r="KDB5" s="204"/>
      <c r="KDC5" s="204"/>
      <c r="KDD5" s="204"/>
      <c r="KDE5" s="204"/>
      <c r="KDF5" s="204"/>
      <c r="KDG5" s="204"/>
      <c r="KDH5" s="204"/>
      <c r="KDI5" s="204"/>
      <c r="KDJ5" s="204"/>
      <c r="KDK5" s="204"/>
      <c r="KDL5" s="204"/>
      <c r="KDM5" s="204"/>
      <c r="KDN5" s="204"/>
      <c r="KDO5" s="204"/>
      <c r="KDP5" s="204"/>
      <c r="KDQ5" s="204"/>
      <c r="KDR5" s="204"/>
      <c r="KDS5" s="204"/>
      <c r="KDT5" s="204"/>
      <c r="KDU5" s="204"/>
      <c r="KDV5" s="204"/>
      <c r="KDW5" s="204"/>
      <c r="KDX5" s="204"/>
      <c r="KDY5" s="204"/>
      <c r="KDZ5" s="204"/>
      <c r="KEA5" s="204"/>
      <c r="KEB5" s="204"/>
      <c r="KEC5" s="204"/>
      <c r="KED5" s="204"/>
      <c r="KEE5" s="204"/>
      <c r="KEF5" s="204"/>
      <c r="KEG5" s="204"/>
      <c r="KEH5" s="204"/>
      <c r="KEI5" s="204"/>
      <c r="KEJ5" s="204"/>
      <c r="KEK5" s="204"/>
      <c r="KEL5" s="204"/>
      <c r="KEM5" s="204"/>
      <c r="KEN5" s="204"/>
      <c r="KEO5" s="204"/>
      <c r="KEP5" s="204"/>
      <c r="KEQ5" s="204"/>
      <c r="KER5" s="204"/>
      <c r="KES5" s="204"/>
      <c r="KET5" s="204"/>
      <c r="KEU5" s="204"/>
      <c r="KEV5" s="204"/>
      <c r="KEW5" s="204"/>
      <c r="KEX5" s="204"/>
      <c r="KEY5" s="204"/>
      <c r="KEZ5" s="204"/>
      <c r="KFA5" s="204"/>
      <c r="KFB5" s="204"/>
      <c r="KFC5" s="204"/>
      <c r="KFD5" s="204"/>
      <c r="KFE5" s="204"/>
      <c r="KFF5" s="204"/>
      <c r="KFG5" s="204"/>
      <c r="KFH5" s="204"/>
      <c r="KFI5" s="204"/>
      <c r="KFJ5" s="204"/>
      <c r="KFK5" s="204"/>
      <c r="KFL5" s="204"/>
      <c r="KFM5" s="204"/>
      <c r="KFN5" s="204"/>
      <c r="KFO5" s="204"/>
      <c r="KFP5" s="204"/>
      <c r="KFQ5" s="204"/>
      <c r="KFR5" s="204"/>
      <c r="KFS5" s="204"/>
      <c r="KFT5" s="204"/>
      <c r="KFU5" s="204"/>
      <c r="KFV5" s="204"/>
      <c r="KFW5" s="204"/>
      <c r="KFX5" s="204"/>
      <c r="KFY5" s="204"/>
      <c r="KFZ5" s="204"/>
      <c r="KGA5" s="204"/>
      <c r="KGB5" s="204"/>
      <c r="KGC5" s="204"/>
      <c r="KGD5" s="204"/>
      <c r="KGE5" s="204"/>
      <c r="KGF5" s="204"/>
      <c r="KGG5" s="204"/>
      <c r="KGH5" s="204"/>
      <c r="KGI5" s="204"/>
      <c r="KGJ5" s="204"/>
      <c r="KGK5" s="204"/>
      <c r="KGL5" s="204"/>
      <c r="KGM5" s="204"/>
      <c r="KGN5" s="204"/>
      <c r="KGO5" s="204"/>
      <c r="KGP5" s="204"/>
      <c r="KGQ5" s="204"/>
      <c r="KGR5" s="204"/>
      <c r="KGS5" s="204"/>
      <c r="KGT5" s="204"/>
      <c r="KGU5" s="204"/>
      <c r="KGV5" s="204"/>
      <c r="KGW5" s="204"/>
      <c r="KGX5" s="204"/>
      <c r="KGY5" s="204"/>
      <c r="KGZ5" s="204"/>
      <c r="KHA5" s="204"/>
      <c r="KHB5" s="204"/>
      <c r="KHC5" s="204"/>
      <c r="KHD5" s="204"/>
      <c r="KHE5" s="204"/>
      <c r="KHF5" s="204"/>
      <c r="KHG5" s="204"/>
      <c r="KHH5" s="204"/>
      <c r="KHI5" s="204"/>
      <c r="KHJ5" s="204"/>
      <c r="KHK5" s="204"/>
      <c r="KHL5" s="204"/>
      <c r="KHM5" s="204"/>
      <c r="KHN5" s="204"/>
      <c r="KHO5" s="204"/>
      <c r="KHP5" s="204"/>
      <c r="KHQ5" s="204"/>
      <c r="KHR5" s="204"/>
      <c r="KHS5" s="204"/>
      <c r="KHT5" s="204"/>
      <c r="KHU5" s="204"/>
      <c r="KHV5" s="204"/>
      <c r="KHW5" s="204"/>
      <c r="KHX5" s="204"/>
      <c r="KHY5" s="204"/>
      <c r="KHZ5" s="204"/>
      <c r="KIA5" s="204"/>
      <c r="KIB5" s="204"/>
      <c r="KIC5" s="204"/>
      <c r="KID5" s="204"/>
      <c r="KIE5" s="204"/>
      <c r="KIF5" s="204"/>
      <c r="KIG5" s="204"/>
      <c r="KIH5" s="204"/>
      <c r="KII5" s="204"/>
      <c r="KIJ5" s="204"/>
      <c r="KIK5" s="204"/>
      <c r="KIL5" s="204"/>
      <c r="KIM5" s="204"/>
      <c r="KIN5" s="204"/>
      <c r="KIO5" s="204"/>
      <c r="KIP5" s="204"/>
      <c r="KIQ5" s="204"/>
      <c r="KIR5" s="204"/>
      <c r="KIS5" s="204"/>
      <c r="KIT5" s="204"/>
      <c r="KIU5" s="204"/>
      <c r="KIV5" s="204"/>
      <c r="KIW5" s="204"/>
      <c r="KIX5" s="204"/>
      <c r="KIY5" s="204"/>
      <c r="KIZ5" s="204"/>
      <c r="KJA5" s="204"/>
      <c r="KJB5" s="204"/>
      <c r="KJC5" s="204"/>
      <c r="KJD5" s="204"/>
      <c r="KJE5" s="204"/>
      <c r="KJF5" s="204"/>
      <c r="KJG5" s="204"/>
      <c r="KJH5" s="204"/>
      <c r="KJI5" s="204"/>
      <c r="KJJ5" s="204"/>
      <c r="KJK5" s="204"/>
      <c r="KJL5" s="204"/>
      <c r="KJM5" s="204"/>
      <c r="KJN5" s="204"/>
      <c r="KJO5" s="204"/>
      <c r="KJP5" s="204"/>
      <c r="KJQ5" s="204"/>
      <c r="KJR5" s="204"/>
      <c r="KJS5" s="204"/>
      <c r="KJT5" s="204"/>
      <c r="KJU5" s="204"/>
      <c r="KJV5" s="204"/>
      <c r="KJW5" s="204"/>
      <c r="KJX5" s="204"/>
      <c r="KJY5" s="204"/>
      <c r="KJZ5" s="204"/>
      <c r="KKA5" s="204"/>
      <c r="KKB5" s="204"/>
      <c r="KKC5" s="204"/>
      <c r="KKD5" s="204"/>
      <c r="KKE5" s="204"/>
      <c r="KKF5" s="204"/>
      <c r="KKG5" s="204"/>
      <c r="KKH5" s="204"/>
      <c r="KKI5" s="204"/>
      <c r="KKJ5" s="204"/>
      <c r="KKK5" s="204"/>
      <c r="KKL5" s="204"/>
      <c r="KKM5" s="204"/>
      <c r="KKN5" s="204"/>
      <c r="KKO5" s="204"/>
      <c r="KKP5" s="204"/>
      <c r="KKQ5" s="204"/>
      <c r="KKR5" s="204"/>
      <c r="KKS5" s="204"/>
      <c r="KKT5" s="204"/>
      <c r="KKU5" s="204"/>
      <c r="KKV5" s="204"/>
      <c r="KKW5" s="204"/>
      <c r="KKX5" s="204"/>
      <c r="KKY5" s="204"/>
      <c r="KKZ5" s="204"/>
      <c r="KLA5" s="204"/>
      <c r="KLB5" s="204"/>
      <c r="KLC5" s="204"/>
      <c r="KLD5" s="204"/>
      <c r="KLE5" s="204"/>
      <c r="KLF5" s="204"/>
      <c r="KLG5" s="204"/>
      <c r="KLH5" s="204"/>
      <c r="KLI5" s="204"/>
      <c r="KLJ5" s="204"/>
      <c r="KLK5" s="204"/>
      <c r="KLL5" s="204"/>
      <c r="KLM5" s="204"/>
      <c r="KLN5" s="204"/>
      <c r="KLO5" s="204"/>
      <c r="KLP5" s="204"/>
      <c r="KLQ5" s="204"/>
      <c r="KLR5" s="204"/>
      <c r="KLS5" s="204"/>
      <c r="KLT5" s="204"/>
      <c r="KLU5" s="204"/>
      <c r="KLV5" s="204"/>
      <c r="KLW5" s="204"/>
      <c r="KLX5" s="204"/>
      <c r="KLY5" s="204"/>
      <c r="KLZ5" s="204"/>
      <c r="KMA5" s="204"/>
      <c r="KMB5" s="204"/>
      <c r="KMC5" s="204"/>
      <c r="KMD5" s="204"/>
      <c r="KME5" s="204"/>
      <c r="KMF5" s="204"/>
      <c r="KMG5" s="204"/>
      <c r="KMH5" s="204"/>
      <c r="KMI5" s="204"/>
      <c r="KMJ5" s="204"/>
      <c r="KMK5" s="204"/>
      <c r="KML5" s="204"/>
      <c r="KMM5" s="204"/>
      <c r="KMN5" s="204"/>
      <c r="KMO5" s="204"/>
      <c r="KMP5" s="204"/>
      <c r="KMQ5" s="204"/>
      <c r="KMR5" s="204"/>
      <c r="KMS5" s="204"/>
      <c r="KMT5" s="204"/>
      <c r="KMU5" s="204"/>
      <c r="KMV5" s="204"/>
      <c r="KMW5" s="204"/>
      <c r="KMX5" s="204"/>
      <c r="KMY5" s="204"/>
      <c r="KMZ5" s="204"/>
      <c r="KNA5" s="204"/>
      <c r="KNB5" s="204"/>
      <c r="KNC5" s="204"/>
      <c r="KND5" s="204"/>
      <c r="KNE5" s="204"/>
      <c r="KNF5" s="204"/>
      <c r="KNG5" s="204"/>
      <c r="KNH5" s="204"/>
      <c r="KNI5" s="204"/>
      <c r="KNJ5" s="204"/>
      <c r="KNK5" s="204"/>
      <c r="KNL5" s="204"/>
      <c r="KNM5" s="204"/>
      <c r="KNN5" s="204"/>
      <c r="KNO5" s="204"/>
      <c r="KNP5" s="204"/>
      <c r="KNQ5" s="204"/>
      <c r="KNR5" s="204"/>
      <c r="KNS5" s="204"/>
      <c r="KNT5" s="204"/>
      <c r="KNU5" s="204"/>
      <c r="KNV5" s="204"/>
      <c r="KNW5" s="204"/>
      <c r="KNX5" s="204"/>
      <c r="KNY5" s="204"/>
      <c r="KNZ5" s="204"/>
      <c r="KOA5" s="204"/>
      <c r="KOB5" s="204"/>
      <c r="KOC5" s="204"/>
      <c r="KOD5" s="204"/>
      <c r="KOE5" s="204"/>
      <c r="KOF5" s="204"/>
      <c r="KOG5" s="204"/>
      <c r="KOH5" s="204"/>
      <c r="KOI5" s="204"/>
      <c r="KOJ5" s="204"/>
      <c r="KOK5" s="204"/>
      <c r="KOL5" s="204"/>
      <c r="KOM5" s="204"/>
      <c r="KON5" s="204"/>
      <c r="KOO5" s="204"/>
      <c r="KOP5" s="204"/>
      <c r="KOQ5" s="204"/>
      <c r="KOR5" s="204"/>
      <c r="KOS5" s="204"/>
      <c r="KOT5" s="204"/>
      <c r="KOU5" s="204"/>
      <c r="KOV5" s="204"/>
      <c r="KOW5" s="204"/>
      <c r="KOX5" s="204"/>
      <c r="KOY5" s="204"/>
      <c r="KOZ5" s="204"/>
      <c r="KPA5" s="204"/>
      <c r="KPB5" s="204"/>
      <c r="KPC5" s="204"/>
      <c r="KPD5" s="204"/>
      <c r="KPE5" s="204"/>
      <c r="KPF5" s="204"/>
      <c r="KPG5" s="204"/>
      <c r="KPH5" s="204"/>
      <c r="KPI5" s="204"/>
      <c r="KPJ5" s="204"/>
      <c r="KPK5" s="204"/>
      <c r="KPL5" s="204"/>
      <c r="KPM5" s="204"/>
      <c r="KPN5" s="204"/>
      <c r="KPO5" s="204"/>
      <c r="KPP5" s="204"/>
      <c r="KPQ5" s="204"/>
      <c r="KPR5" s="204"/>
      <c r="KPS5" s="204"/>
      <c r="KPT5" s="204"/>
      <c r="KPU5" s="204"/>
      <c r="KPV5" s="204"/>
      <c r="KPW5" s="204"/>
      <c r="KPX5" s="204"/>
      <c r="KPY5" s="204"/>
      <c r="KPZ5" s="204"/>
      <c r="KQA5" s="204"/>
      <c r="KQB5" s="204"/>
      <c r="KQC5" s="204"/>
      <c r="KQD5" s="204"/>
      <c r="KQE5" s="204"/>
      <c r="KQF5" s="204"/>
      <c r="KQG5" s="204"/>
      <c r="KQH5" s="204"/>
      <c r="KQI5" s="204"/>
      <c r="KQJ5" s="204"/>
      <c r="KQK5" s="204"/>
      <c r="KQL5" s="204"/>
      <c r="KQM5" s="204"/>
      <c r="KQN5" s="204"/>
      <c r="KQO5" s="204"/>
      <c r="KQP5" s="204"/>
      <c r="KQQ5" s="204"/>
      <c r="KQR5" s="204"/>
      <c r="KQS5" s="204"/>
      <c r="KQT5" s="204"/>
      <c r="KQU5" s="204"/>
      <c r="KQV5" s="204"/>
      <c r="KQW5" s="204"/>
      <c r="KQX5" s="204"/>
      <c r="KQY5" s="204"/>
      <c r="KQZ5" s="204"/>
      <c r="KRA5" s="204"/>
      <c r="KRB5" s="204"/>
      <c r="KRC5" s="204"/>
      <c r="KRD5" s="204"/>
      <c r="KRE5" s="204"/>
      <c r="KRF5" s="204"/>
      <c r="KRG5" s="204"/>
      <c r="KRH5" s="204"/>
      <c r="KRI5" s="204"/>
      <c r="KRJ5" s="204"/>
      <c r="KRK5" s="204"/>
      <c r="KRL5" s="204"/>
      <c r="KRM5" s="204"/>
      <c r="KRN5" s="204"/>
      <c r="KRO5" s="204"/>
      <c r="KRP5" s="204"/>
      <c r="KRQ5" s="204"/>
      <c r="KRR5" s="204"/>
      <c r="KRS5" s="204"/>
      <c r="KRT5" s="204"/>
      <c r="KRU5" s="204"/>
      <c r="KRV5" s="204"/>
      <c r="KRW5" s="204"/>
      <c r="KRX5" s="204"/>
      <c r="KRY5" s="204"/>
      <c r="KRZ5" s="204"/>
      <c r="KSA5" s="204"/>
      <c r="KSB5" s="204"/>
      <c r="KSC5" s="204"/>
      <c r="KSD5" s="204"/>
      <c r="KSE5" s="204"/>
      <c r="KSF5" s="204"/>
      <c r="KSG5" s="204"/>
      <c r="KSH5" s="204"/>
      <c r="KSI5" s="204"/>
      <c r="KSJ5" s="204"/>
      <c r="KSK5" s="204"/>
      <c r="KSL5" s="204"/>
      <c r="KSM5" s="204"/>
      <c r="KSN5" s="204"/>
      <c r="KSO5" s="204"/>
      <c r="KSP5" s="204"/>
      <c r="KSQ5" s="204"/>
      <c r="KSR5" s="204"/>
      <c r="KSS5" s="204"/>
      <c r="KST5" s="204"/>
      <c r="KSU5" s="204"/>
      <c r="KSV5" s="204"/>
      <c r="KSW5" s="204"/>
      <c r="KSX5" s="204"/>
      <c r="KSY5" s="204"/>
      <c r="KSZ5" s="204"/>
      <c r="KTA5" s="204"/>
      <c r="KTB5" s="204"/>
      <c r="KTC5" s="204"/>
      <c r="KTD5" s="204"/>
      <c r="KTE5" s="204"/>
      <c r="KTF5" s="204"/>
      <c r="KTG5" s="204"/>
      <c r="KTH5" s="204"/>
      <c r="KTI5" s="204"/>
      <c r="KTJ5" s="204"/>
      <c r="KTK5" s="204"/>
      <c r="KTL5" s="204"/>
      <c r="KTM5" s="204"/>
      <c r="KTN5" s="204"/>
      <c r="KTO5" s="204"/>
      <c r="KTP5" s="204"/>
      <c r="KTQ5" s="204"/>
      <c r="KTR5" s="204"/>
      <c r="KTS5" s="204"/>
      <c r="KTT5" s="204"/>
      <c r="KTU5" s="204"/>
      <c r="KTV5" s="204"/>
      <c r="KTW5" s="204"/>
      <c r="KTX5" s="204"/>
      <c r="KTY5" s="204"/>
      <c r="KTZ5" s="204"/>
      <c r="KUA5" s="204"/>
      <c r="KUB5" s="204"/>
      <c r="KUC5" s="204"/>
      <c r="KUD5" s="204"/>
      <c r="KUE5" s="204"/>
      <c r="KUF5" s="204"/>
      <c r="KUG5" s="204"/>
      <c r="KUH5" s="204"/>
      <c r="KUI5" s="204"/>
      <c r="KUJ5" s="204"/>
      <c r="KUK5" s="204"/>
      <c r="KUL5" s="204"/>
      <c r="KUM5" s="204"/>
      <c r="KUN5" s="204"/>
      <c r="KUO5" s="204"/>
      <c r="KUP5" s="204"/>
      <c r="KUQ5" s="204"/>
      <c r="KUR5" s="204"/>
      <c r="KUS5" s="204"/>
      <c r="KUT5" s="204"/>
      <c r="KUU5" s="204"/>
      <c r="KUV5" s="204"/>
      <c r="KUW5" s="204"/>
      <c r="KUX5" s="204"/>
      <c r="KUY5" s="204"/>
      <c r="KUZ5" s="204"/>
      <c r="KVA5" s="204"/>
      <c r="KVB5" s="204"/>
      <c r="KVC5" s="204"/>
      <c r="KVD5" s="204"/>
      <c r="KVE5" s="204"/>
      <c r="KVF5" s="204"/>
      <c r="KVG5" s="204"/>
      <c r="KVH5" s="204"/>
      <c r="KVI5" s="204"/>
      <c r="KVJ5" s="204"/>
      <c r="KVK5" s="204"/>
      <c r="KVL5" s="204"/>
      <c r="KVM5" s="204"/>
      <c r="KVN5" s="204"/>
      <c r="KVO5" s="204"/>
      <c r="KVP5" s="204"/>
      <c r="KVQ5" s="204"/>
      <c r="KVR5" s="204"/>
      <c r="KVS5" s="204"/>
      <c r="KVT5" s="204"/>
      <c r="KVU5" s="204"/>
      <c r="KVV5" s="204"/>
      <c r="KVW5" s="204"/>
      <c r="KVX5" s="204"/>
      <c r="KVY5" s="204"/>
      <c r="KVZ5" s="204"/>
      <c r="KWA5" s="204"/>
      <c r="KWB5" s="204"/>
      <c r="KWC5" s="204"/>
      <c r="KWD5" s="204"/>
      <c r="KWE5" s="204"/>
      <c r="KWF5" s="204"/>
      <c r="KWG5" s="204"/>
      <c r="KWH5" s="204"/>
      <c r="KWI5" s="204"/>
      <c r="KWJ5" s="204"/>
      <c r="KWK5" s="204"/>
      <c r="KWL5" s="204"/>
      <c r="KWM5" s="204"/>
      <c r="KWN5" s="204"/>
      <c r="KWO5" s="204"/>
      <c r="KWP5" s="204"/>
      <c r="KWQ5" s="204"/>
      <c r="KWR5" s="204"/>
      <c r="KWS5" s="204"/>
      <c r="KWT5" s="204"/>
      <c r="KWU5" s="204"/>
      <c r="KWV5" s="204"/>
      <c r="KWW5" s="204"/>
      <c r="KWX5" s="204"/>
      <c r="KWY5" s="204"/>
      <c r="KWZ5" s="204"/>
      <c r="KXA5" s="204"/>
      <c r="KXB5" s="204"/>
      <c r="KXC5" s="204"/>
      <c r="KXD5" s="204"/>
      <c r="KXE5" s="204"/>
      <c r="KXF5" s="204"/>
      <c r="KXG5" s="204"/>
      <c r="KXH5" s="204"/>
      <c r="KXI5" s="204"/>
      <c r="KXJ5" s="204"/>
      <c r="KXK5" s="204"/>
      <c r="KXL5" s="204"/>
      <c r="KXM5" s="204"/>
      <c r="KXN5" s="204"/>
      <c r="KXO5" s="204"/>
      <c r="KXP5" s="204"/>
      <c r="KXQ5" s="204"/>
      <c r="KXR5" s="204"/>
      <c r="KXS5" s="204"/>
      <c r="KXT5" s="204"/>
      <c r="KXU5" s="204"/>
      <c r="KXV5" s="204"/>
      <c r="KXW5" s="204"/>
      <c r="KXX5" s="204"/>
      <c r="KXY5" s="204"/>
      <c r="KXZ5" s="204"/>
      <c r="KYA5" s="204"/>
      <c r="KYB5" s="204"/>
      <c r="KYC5" s="204"/>
      <c r="KYD5" s="204"/>
      <c r="KYE5" s="204"/>
      <c r="KYF5" s="204"/>
      <c r="KYG5" s="204"/>
      <c r="KYH5" s="204"/>
      <c r="KYI5" s="204"/>
      <c r="KYJ5" s="204"/>
      <c r="KYK5" s="204"/>
      <c r="KYL5" s="204"/>
      <c r="KYM5" s="204"/>
      <c r="KYN5" s="204"/>
      <c r="KYO5" s="204"/>
      <c r="KYP5" s="204"/>
      <c r="KYQ5" s="204"/>
      <c r="KYR5" s="204"/>
      <c r="KYS5" s="204"/>
      <c r="KYT5" s="204"/>
      <c r="KYU5" s="204"/>
      <c r="KYV5" s="204"/>
      <c r="KYW5" s="204"/>
      <c r="KYX5" s="204"/>
      <c r="KYY5" s="204"/>
      <c r="KYZ5" s="204"/>
      <c r="KZA5" s="204"/>
      <c r="KZB5" s="204"/>
      <c r="KZC5" s="204"/>
      <c r="KZD5" s="204"/>
      <c r="KZE5" s="204"/>
      <c r="KZF5" s="204"/>
      <c r="KZG5" s="204"/>
      <c r="KZH5" s="204"/>
      <c r="KZI5" s="204"/>
      <c r="KZJ5" s="204"/>
      <c r="KZK5" s="204"/>
      <c r="KZL5" s="204"/>
      <c r="KZM5" s="204"/>
      <c r="KZN5" s="204"/>
      <c r="KZO5" s="204"/>
      <c r="KZP5" s="204"/>
      <c r="KZQ5" s="204"/>
      <c r="KZR5" s="204"/>
      <c r="KZS5" s="204"/>
      <c r="KZT5" s="204"/>
      <c r="KZU5" s="204"/>
      <c r="KZV5" s="204"/>
      <c r="KZW5" s="204"/>
      <c r="KZX5" s="204"/>
      <c r="KZY5" s="204"/>
      <c r="KZZ5" s="204"/>
      <c r="LAA5" s="204"/>
      <c r="LAB5" s="204"/>
      <c r="LAC5" s="204"/>
      <c r="LAD5" s="204"/>
      <c r="LAE5" s="204"/>
      <c r="LAF5" s="204"/>
      <c r="LAG5" s="204"/>
      <c r="LAH5" s="204"/>
      <c r="LAI5" s="204"/>
      <c r="LAJ5" s="204"/>
      <c r="LAK5" s="204"/>
      <c r="LAL5" s="204"/>
      <c r="LAM5" s="204"/>
      <c r="LAN5" s="204"/>
      <c r="LAO5" s="204"/>
      <c r="LAP5" s="204"/>
      <c r="LAQ5" s="204"/>
      <c r="LAR5" s="204"/>
      <c r="LAS5" s="204"/>
      <c r="LAT5" s="204"/>
      <c r="LAU5" s="204"/>
      <c r="LAV5" s="204"/>
      <c r="LAW5" s="204"/>
      <c r="LAX5" s="204"/>
      <c r="LAY5" s="204"/>
      <c r="LAZ5" s="204"/>
      <c r="LBA5" s="204"/>
      <c r="LBB5" s="204"/>
      <c r="LBC5" s="204"/>
      <c r="LBD5" s="204"/>
      <c r="LBE5" s="204"/>
      <c r="LBF5" s="204"/>
      <c r="LBG5" s="204"/>
      <c r="LBH5" s="204"/>
      <c r="LBI5" s="204"/>
      <c r="LBJ5" s="204"/>
      <c r="LBK5" s="204"/>
      <c r="LBL5" s="204"/>
      <c r="LBM5" s="204"/>
      <c r="LBN5" s="204"/>
      <c r="LBO5" s="204"/>
      <c r="LBP5" s="204"/>
      <c r="LBQ5" s="204"/>
      <c r="LBR5" s="204"/>
      <c r="LBS5" s="204"/>
      <c r="LBT5" s="204"/>
      <c r="LBU5" s="204"/>
      <c r="LBV5" s="204"/>
      <c r="LBW5" s="204"/>
      <c r="LBX5" s="204"/>
      <c r="LBY5" s="204"/>
      <c r="LBZ5" s="204"/>
      <c r="LCA5" s="204"/>
      <c r="LCB5" s="204"/>
      <c r="LCC5" s="204"/>
      <c r="LCD5" s="204"/>
      <c r="LCE5" s="204"/>
      <c r="LCF5" s="204"/>
      <c r="LCG5" s="204"/>
      <c r="LCH5" s="204"/>
      <c r="LCI5" s="204"/>
      <c r="LCJ5" s="204"/>
      <c r="LCK5" s="204"/>
      <c r="LCL5" s="204"/>
      <c r="LCM5" s="204"/>
      <c r="LCN5" s="204"/>
      <c r="LCO5" s="204"/>
      <c r="LCP5" s="204"/>
      <c r="LCQ5" s="204"/>
      <c r="LCR5" s="204"/>
      <c r="LCS5" s="204"/>
      <c r="LCT5" s="204"/>
      <c r="LCU5" s="204"/>
      <c r="LCV5" s="204"/>
      <c r="LCW5" s="204"/>
      <c r="LCX5" s="204"/>
      <c r="LCY5" s="204"/>
      <c r="LCZ5" s="204"/>
      <c r="LDA5" s="204"/>
      <c r="LDB5" s="204"/>
      <c r="LDC5" s="204"/>
      <c r="LDD5" s="204"/>
      <c r="LDE5" s="204"/>
      <c r="LDF5" s="204"/>
      <c r="LDG5" s="204"/>
      <c r="LDH5" s="204"/>
      <c r="LDI5" s="204"/>
      <c r="LDJ5" s="204"/>
      <c r="LDK5" s="204"/>
      <c r="LDL5" s="204"/>
      <c r="LDM5" s="204"/>
      <c r="LDN5" s="204"/>
      <c r="LDO5" s="204"/>
      <c r="LDP5" s="204"/>
      <c r="LDQ5" s="204"/>
      <c r="LDR5" s="204"/>
      <c r="LDS5" s="204"/>
      <c r="LDT5" s="204"/>
      <c r="LDU5" s="204"/>
      <c r="LDV5" s="204"/>
      <c r="LDW5" s="204"/>
      <c r="LDX5" s="204"/>
      <c r="LDY5" s="204"/>
      <c r="LDZ5" s="204"/>
      <c r="LEA5" s="204"/>
      <c r="LEB5" s="204"/>
      <c r="LEC5" s="204"/>
      <c r="LED5" s="204"/>
      <c r="LEE5" s="204"/>
      <c r="LEF5" s="204"/>
      <c r="LEG5" s="204"/>
      <c r="LEH5" s="204"/>
      <c r="LEI5" s="204"/>
      <c r="LEJ5" s="204"/>
      <c r="LEK5" s="204"/>
      <c r="LEL5" s="204"/>
      <c r="LEM5" s="204"/>
      <c r="LEN5" s="204"/>
      <c r="LEO5" s="204"/>
      <c r="LEP5" s="204"/>
      <c r="LEQ5" s="204"/>
      <c r="LER5" s="204"/>
      <c r="LES5" s="204"/>
      <c r="LET5" s="204"/>
      <c r="LEU5" s="204"/>
      <c r="LEV5" s="204"/>
      <c r="LEW5" s="204"/>
      <c r="LEX5" s="204"/>
      <c r="LEY5" s="204"/>
      <c r="LEZ5" s="204"/>
      <c r="LFA5" s="204"/>
      <c r="LFB5" s="204"/>
      <c r="LFC5" s="204"/>
      <c r="LFD5" s="204"/>
      <c r="LFE5" s="204"/>
      <c r="LFF5" s="204"/>
      <c r="LFG5" s="204"/>
      <c r="LFH5" s="204"/>
      <c r="LFI5" s="204"/>
      <c r="LFJ5" s="204"/>
      <c r="LFK5" s="204"/>
      <c r="LFL5" s="204"/>
      <c r="LFM5" s="204"/>
      <c r="LFN5" s="204"/>
      <c r="LFO5" s="204"/>
      <c r="LFP5" s="204"/>
      <c r="LFQ5" s="204"/>
      <c r="LFR5" s="204"/>
      <c r="LFS5" s="204"/>
      <c r="LFT5" s="204"/>
      <c r="LFU5" s="204"/>
      <c r="LFV5" s="204"/>
      <c r="LFW5" s="204"/>
      <c r="LFX5" s="204"/>
      <c r="LFY5" s="204"/>
      <c r="LFZ5" s="204"/>
      <c r="LGA5" s="204"/>
      <c r="LGB5" s="204"/>
      <c r="LGC5" s="204"/>
      <c r="LGD5" s="204"/>
      <c r="LGE5" s="204"/>
      <c r="LGF5" s="204"/>
      <c r="LGG5" s="204"/>
      <c r="LGH5" s="204"/>
      <c r="LGI5" s="204"/>
      <c r="LGJ5" s="204"/>
      <c r="LGK5" s="204"/>
      <c r="LGL5" s="204"/>
      <c r="LGM5" s="204"/>
      <c r="LGN5" s="204"/>
      <c r="LGO5" s="204"/>
      <c r="LGP5" s="204"/>
      <c r="LGQ5" s="204"/>
      <c r="LGR5" s="204"/>
      <c r="LGS5" s="204"/>
      <c r="LGT5" s="204"/>
      <c r="LGU5" s="204"/>
      <c r="LGV5" s="204"/>
      <c r="LGW5" s="204"/>
      <c r="LGX5" s="204"/>
      <c r="LGY5" s="204"/>
      <c r="LGZ5" s="204"/>
      <c r="LHA5" s="204"/>
      <c r="LHB5" s="204"/>
      <c r="LHC5" s="204"/>
      <c r="LHD5" s="204"/>
      <c r="LHE5" s="204"/>
      <c r="LHF5" s="204"/>
      <c r="LHG5" s="204"/>
      <c r="LHH5" s="204"/>
      <c r="LHI5" s="204"/>
      <c r="LHJ5" s="204"/>
      <c r="LHK5" s="204"/>
      <c r="LHL5" s="204"/>
      <c r="LHM5" s="204"/>
      <c r="LHN5" s="204"/>
      <c r="LHO5" s="204"/>
      <c r="LHP5" s="204"/>
      <c r="LHQ5" s="204"/>
      <c r="LHR5" s="204"/>
      <c r="LHS5" s="204"/>
      <c r="LHT5" s="204"/>
      <c r="LHU5" s="204"/>
      <c r="LHV5" s="204"/>
      <c r="LHW5" s="204"/>
      <c r="LHX5" s="204"/>
      <c r="LHY5" s="204"/>
      <c r="LHZ5" s="204"/>
      <c r="LIA5" s="204"/>
      <c r="LIB5" s="204"/>
      <c r="LIC5" s="204"/>
      <c r="LID5" s="204"/>
      <c r="LIE5" s="204"/>
      <c r="LIF5" s="204"/>
      <c r="LIG5" s="204"/>
      <c r="LIH5" s="204"/>
      <c r="LII5" s="204"/>
      <c r="LIJ5" s="204"/>
      <c r="LIK5" s="204"/>
      <c r="LIL5" s="204"/>
      <c r="LIM5" s="204"/>
      <c r="LIN5" s="204"/>
      <c r="LIO5" s="204"/>
      <c r="LIP5" s="204"/>
      <c r="LIQ5" s="204"/>
      <c r="LIR5" s="204"/>
      <c r="LIS5" s="204"/>
      <c r="LIT5" s="204"/>
      <c r="LIU5" s="204"/>
      <c r="LIV5" s="204"/>
      <c r="LIW5" s="204"/>
      <c r="LIX5" s="204"/>
      <c r="LIY5" s="204"/>
      <c r="LIZ5" s="204"/>
      <c r="LJA5" s="204"/>
      <c r="LJB5" s="204"/>
      <c r="LJC5" s="204"/>
      <c r="LJD5" s="204"/>
      <c r="LJE5" s="204"/>
      <c r="LJF5" s="204"/>
      <c r="LJG5" s="204"/>
      <c r="LJH5" s="204"/>
      <c r="LJI5" s="204"/>
      <c r="LJJ5" s="204"/>
      <c r="LJK5" s="204"/>
      <c r="LJL5" s="204"/>
      <c r="LJM5" s="204"/>
      <c r="LJN5" s="204"/>
      <c r="LJO5" s="204"/>
      <c r="LJP5" s="204"/>
      <c r="LJQ5" s="204"/>
      <c r="LJR5" s="204"/>
      <c r="LJS5" s="204"/>
      <c r="LJT5" s="204"/>
      <c r="LJU5" s="204"/>
      <c r="LJV5" s="204"/>
      <c r="LJW5" s="204"/>
      <c r="LJX5" s="204"/>
      <c r="LJY5" s="204"/>
      <c r="LJZ5" s="204"/>
      <c r="LKA5" s="204"/>
      <c r="LKB5" s="204"/>
      <c r="LKC5" s="204"/>
      <c r="LKD5" s="204"/>
      <c r="LKE5" s="204"/>
      <c r="LKF5" s="204"/>
      <c r="LKG5" s="204"/>
      <c r="LKH5" s="204"/>
      <c r="LKI5" s="204"/>
      <c r="LKJ5" s="204"/>
      <c r="LKK5" s="204"/>
      <c r="LKL5" s="204"/>
      <c r="LKM5" s="204"/>
      <c r="LKN5" s="204"/>
      <c r="LKO5" s="204"/>
      <c r="LKP5" s="204"/>
      <c r="LKQ5" s="204"/>
      <c r="LKR5" s="204"/>
      <c r="LKS5" s="204"/>
      <c r="LKT5" s="204"/>
      <c r="LKU5" s="204"/>
      <c r="LKV5" s="204"/>
      <c r="LKW5" s="204"/>
      <c r="LKX5" s="204"/>
      <c r="LKY5" s="204"/>
      <c r="LKZ5" s="204"/>
      <c r="LLA5" s="204"/>
      <c r="LLB5" s="204"/>
      <c r="LLC5" s="204"/>
      <c r="LLD5" s="204"/>
      <c r="LLE5" s="204"/>
      <c r="LLF5" s="204"/>
      <c r="LLG5" s="204"/>
      <c r="LLH5" s="204"/>
      <c r="LLI5" s="204"/>
      <c r="LLJ5" s="204"/>
      <c r="LLK5" s="204"/>
      <c r="LLL5" s="204"/>
      <c r="LLM5" s="204"/>
      <c r="LLN5" s="204"/>
      <c r="LLO5" s="204"/>
      <c r="LLP5" s="204"/>
      <c r="LLQ5" s="204"/>
      <c r="LLR5" s="204"/>
      <c r="LLS5" s="204"/>
      <c r="LLT5" s="204"/>
      <c r="LLU5" s="204"/>
      <c r="LLV5" s="204"/>
      <c r="LLW5" s="204"/>
      <c r="LLX5" s="204"/>
      <c r="LLY5" s="204"/>
      <c r="LLZ5" s="204"/>
      <c r="LMA5" s="204"/>
      <c r="LMB5" s="204"/>
      <c r="LMC5" s="204"/>
      <c r="LMD5" s="204"/>
      <c r="LME5" s="204"/>
      <c r="LMF5" s="204"/>
      <c r="LMG5" s="204"/>
      <c r="LMH5" s="204"/>
      <c r="LMI5" s="204"/>
      <c r="LMJ5" s="204"/>
      <c r="LMK5" s="204"/>
      <c r="LML5" s="204"/>
      <c r="LMM5" s="204"/>
      <c r="LMN5" s="204"/>
      <c r="LMO5" s="204"/>
      <c r="LMP5" s="204"/>
      <c r="LMQ5" s="204"/>
      <c r="LMR5" s="204"/>
      <c r="LMS5" s="204"/>
      <c r="LMT5" s="204"/>
      <c r="LMU5" s="204"/>
      <c r="LMV5" s="204"/>
      <c r="LMW5" s="204"/>
      <c r="LMX5" s="204"/>
      <c r="LMY5" s="204"/>
      <c r="LMZ5" s="204"/>
      <c r="LNA5" s="204"/>
      <c r="LNB5" s="204"/>
      <c r="LNC5" s="204"/>
      <c r="LND5" s="204"/>
      <c r="LNE5" s="204"/>
      <c r="LNF5" s="204"/>
      <c r="LNG5" s="204"/>
      <c r="LNH5" s="204"/>
      <c r="LNI5" s="204"/>
      <c r="LNJ5" s="204"/>
      <c r="LNK5" s="204"/>
      <c r="LNL5" s="204"/>
      <c r="LNM5" s="204"/>
      <c r="LNN5" s="204"/>
      <c r="LNO5" s="204"/>
      <c r="LNP5" s="204"/>
      <c r="LNQ5" s="204"/>
      <c r="LNR5" s="204"/>
      <c r="LNS5" s="204"/>
      <c r="LNT5" s="204"/>
      <c r="LNU5" s="204"/>
      <c r="LNV5" s="204"/>
      <c r="LNW5" s="204"/>
      <c r="LNX5" s="204"/>
      <c r="LNY5" s="204"/>
      <c r="LNZ5" s="204"/>
      <c r="LOA5" s="204"/>
      <c r="LOB5" s="204"/>
      <c r="LOC5" s="204"/>
      <c r="LOD5" s="204"/>
      <c r="LOE5" s="204"/>
      <c r="LOF5" s="204"/>
      <c r="LOG5" s="204"/>
      <c r="LOH5" s="204"/>
      <c r="LOI5" s="204"/>
      <c r="LOJ5" s="204"/>
      <c r="LOK5" s="204"/>
      <c r="LOL5" s="204"/>
      <c r="LOM5" s="204"/>
      <c r="LON5" s="204"/>
      <c r="LOO5" s="204"/>
      <c r="LOP5" s="204"/>
      <c r="LOQ5" s="204"/>
      <c r="LOR5" s="204"/>
      <c r="LOS5" s="204"/>
      <c r="LOT5" s="204"/>
      <c r="LOU5" s="204"/>
      <c r="LOV5" s="204"/>
      <c r="LOW5" s="204"/>
      <c r="LOX5" s="204"/>
      <c r="LOY5" s="204"/>
      <c r="LOZ5" s="204"/>
      <c r="LPA5" s="204"/>
      <c r="LPB5" s="204"/>
      <c r="LPC5" s="204"/>
      <c r="LPD5" s="204"/>
      <c r="LPE5" s="204"/>
      <c r="LPF5" s="204"/>
      <c r="LPG5" s="204"/>
      <c r="LPH5" s="204"/>
      <c r="LPI5" s="204"/>
      <c r="LPJ5" s="204"/>
      <c r="LPK5" s="204"/>
      <c r="LPL5" s="204"/>
      <c r="LPM5" s="204"/>
      <c r="LPN5" s="204"/>
      <c r="LPO5" s="204"/>
      <c r="LPP5" s="204"/>
      <c r="LPQ5" s="204"/>
      <c r="LPR5" s="204"/>
      <c r="LPS5" s="204"/>
      <c r="LPT5" s="204"/>
      <c r="LPU5" s="204"/>
      <c r="LPV5" s="204"/>
      <c r="LPW5" s="204"/>
      <c r="LPX5" s="204"/>
      <c r="LPY5" s="204"/>
      <c r="LPZ5" s="204"/>
      <c r="LQA5" s="204"/>
      <c r="LQB5" s="204"/>
      <c r="LQC5" s="204"/>
      <c r="LQD5" s="204"/>
      <c r="LQE5" s="204"/>
      <c r="LQF5" s="204"/>
      <c r="LQG5" s="204"/>
      <c r="LQH5" s="204"/>
      <c r="LQI5" s="204"/>
      <c r="LQJ5" s="204"/>
      <c r="LQK5" s="204"/>
      <c r="LQL5" s="204"/>
      <c r="LQM5" s="204"/>
      <c r="LQN5" s="204"/>
      <c r="LQO5" s="204"/>
      <c r="LQP5" s="204"/>
      <c r="LQQ5" s="204"/>
      <c r="LQR5" s="204"/>
      <c r="LQS5" s="204"/>
      <c r="LQT5" s="204"/>
      <c r="LQU5" s="204"/>
      <c r="LQV5" s="204"/>
      <c r="LQW5" s="204"/>
      <c r="LQX5" s="204"/>
      <c r="LQY5" s="204"/>
      <c r="LQZ5" s="204"/>
      <c r="LRA5" s="204"/>
      <c r="LRB5" s="204"/>
      <c r="LRC5" s="204"/>
      <c r="LRD5" s="204"/>
      <c r="LRE5" s="204"/>
      <c r="LRF5" s="204"/>
      <c r="LRG5" s="204"/>
      <c r="LRH5" s="204"/>
      <c r="LRI5" s="204"/>
      <c r="LRJ5" s="204"/>
      <c r="LRK5" s="204"/>
      <c r="LRL5" s="204"/>
      <c r="LRM5" s="204"/>
      <c r="LRN5" s="204"/>
      <c r="LRO5" s="204"/>
      <c r="LRP5" s="204"/>
      <c r="LRQ5" s="204"/>
      <c r="LRR5" s="204"/>
      <c r="LRS5" s="204"/>
      <c r="LRT5" s="204"/>
      <c r="LRU5" s="204"/>
      <c r="LRV5" s="204"/>
      <c r="LRW5" s="204"/>
      <c r="LRX5" s="204"/>
      <c r="LRY5" s="204"/>
      <c r="LRZ5" s="204"/>
      <c r="LSA5" s="204"/>
      <c r="LSB5" s="204"/>
      <c r="LSC5" s="204"/>
      <c r="LSD5" s="204"/>
      <c r="LSE5" s="204"/>
      <c r="LSF5" s="204"/>
      <c r="LSG5" s="204"/>
      <c r="LSH5" s="204"/>
      <c r="LSI5" s="204"/>
      <c r="LSJ5" s="204"/>
      <c r="LSK5" s="204"/>
      <c r="LSL5" s="204"/>
      <c r="LSM5" s="204"/>
      <c r="LSN5" s="204"/>
      <c r="LSO5" s="204"/>
      <c r="LSP5" s="204"/>
      <c r="LSQ5" s="204"/>
      <c r="LSR5" s="204"/>
      <c r="LSS5" s="204"/>
      <c r="LST5" s="204"/>
      <c r="LSU5" s="204"/>
      <c r="LSV5" s="204"/>
      <c r="LSW5" s="204"/>
      <c r="LSX5" s="204"/>
      <c r="LSY5" s="204"/>
      <c r="LSZ5" s="204"/>
      <c r="LTA5" s="204"/>
      <c r="LTB5" s="204"/>
      <c r="LTC5" s="204"/>
      <c r="LTD5" s="204"/>
      <c r="LTE5" s="204"/>
      <c r="LTF5" s="204"/>
      <c r="LTG5" s="204"/>
      <c r="LTH5" s="204"/>
      <c r="LTI5" s="204"/>
      <c r="LTJ5" s="204"/>
      <c r="LTK5" s="204"/>
      <c r="LTL5" s="204"/>
      <c r="LTM5" s="204"/>
      <c r="LTN5" s="204"/>
      <c r="LTO5" s="204"/>
      <c r="LTP5" s="204"/>
      <c r="LTQ5" s="204"/>
      <c r="LTR5" s="204"/>
      <c r="LTS5" s="204"/>
      <c r="LTT5" s="204"/>
      <c r="LTU5" s="204"/>
      <c r="LTV5" s="204"/>
      <c r="LTW5" s="204"/>
      <c r="LTX5" s="204"/>
      <c r="LTY5" s="204"/>
      <c r="LTZ5" s="204"/>
      <c r="LUA5" s="204"/>
      <c r="LUB5" s="204"/>
      <c r="LUC5" s="204"/>
      <c r="LUD5" s="204"/>
      <c r="LUE5" s="204"/>
      <c r="LUF5" s="204"/>
      <c r="LUG5" s="204"/>
      <c r="LUH5" s="204"/>
      <c r="LUI5" s="204"/>
      <c r="LUJ5" s="204"/>
      <c r="LUK5" s="204"/>
      <c r="LUL5" s="204"/>
      <c r="LUM5" s="204"/>
      <c r="LUN5" s="204"/>
      <c r="LUO5" s="204"/>
      <c r="LUP5" s="204"/>
      <c r="LUQ5" s="204"/>
      <c r="LUR5" s="204"/>
      <c r="LUS5" s="204"/>
      <c r="LUT5" s="204"/>
      <c r="LUU5" s="204"/>
      <c r="LUV5" s="204"/>
      <c r="LUW5" s="204"/>
      <c r="LUX5" s="204"/>
      <c r="LUY5" s="204"/>
      <c r="LUZ5" s="204"/>
      <c r="LVA5" s="204"/>
      <c r="LVB5" s="204"/>
      <c r="LVC5" s="204"/>
      <c r="LVD5" s="204"/>
      <c r="LVE5" s="204"/>
      <c r="LVF5" s="204"/>
      <c r="LVG5" s="204"/>
      <c r="LVH5" s="204"/>
      <c r="LVI5" s="204"/>
      <c r="LVJ5" s="204"/>
      <c r="LVK5" s="204"/>
      <c r="LVL5" s="204"/>
      <c r="LVM5" s="204"/>
      <c r="LVN5" s="204"/>
      <c r="LVO5" s="204"/>
      <c r="LVP5" s="204"/>
      <c r="LVQ5" s="204"/>
      <c r="LVR5" s="204"/>
      <c r="LVS5" s="204"/>
      <c r="LVT5" s="204"/>
      <c r="LVU5" s="204"/>
      <c r="LVV5" s="204"/>
      <c r="LVW5" s="204"/>
      <c r="LVX5" s="204"/>
      <c r="LVY5" s="204"/>
      <c r="LVZ5" s="204"/>
      <c r="LWA5" s="204"/>
      <c r="LWB5" s="204"/>
      <c r="LWC5" s="204"/>
      <c r="LWD5" s="204"/>
      <c r="LWE5" s="204"/>
      <c r="LWF5" s="204"/>
      <c r="LWG5" s="204"/>
      <c r="LWH5" s="204"/>
      <c r="LWI5" s="204"/>
      <c r="LWJ5" s="204"/>
      <c r="LWK5" s="204"/>
      <c r="LWL5" s="204"/>
      <c r="LWM5" s="204"/>
      <c r="LWN5" s="204"/>
      <c r="LWO5" s="204"/>
      <c r="LWP5" s="204"/>
      <c r="LWQ5" s="204"/>
      <c r="LWR5" s="204"/>
      <c r="LWS5" s="204"/>
      <c r="LWT5" s="204"/>
      <c r="LWU5" s="204"/>
      <c r="LWV5" s="204"/>
      <c r="LWW5" s="204"/>
      <c r="LWX5" s="204"/>
      <c r="LWY5" s="204"/>
      <c r="LWZ5" s="204"/>
      <c r="LXA5" s="204"/>
      <c r="LXB5" s="204"/>
      <c r="LXC5" s="204"/>
      <c r="LXD5" s="204"/>
      <c r="LXE5" s="204"/>
      <c r="LXF5" s="204"/>
      <c r="LXG5" s="204"/>
      <c r="LXH5" s="204"/>
      <c r="LXI5" s="204"/>
      <c r="LXJ5" s="204"/>
      <c r="LXK5" s="204"/>
      <c r="LXL5" s="204"/>
      <c r="LXM5" s="204"/>
      <c r="LXN5" s="204"/>
      <c r="LXO5" s="204"/>
      <c r="LXP5" s="204"/>
      <c r="LXQ5" s="204"/>
      <c r="LXR5" s="204"/>
      <c r="LXS5" s="204"/>
      <c r="LXT5" s="204"/>
      <c r="LXU5" s="204"/>
      <c r="LXV5" s="204"/>
      <c r="LXW5" s="204"/>
      <c r="LXX5" s="204"/>
      <c r="LXY5" s="204"/>
      <c r="LXZ5" s="204"/>
      <c r="LYA5" s="204"/>
      <c r="LYB5" s="204"/>
      <c r="LYC5" s="204"/>
      <c r="LYD5" s="204"/>
      <c r="LYE5" s="204"/>
      <c r="LYF5" s="204"/>
      <c r="LYG5" s="204"/>
      <c r="LYH5" s="204"/>
      <c r="LYI5" s="204"/>
      <c r="LYJ5" s="204"/>
      <c r="LYK5" s="204"/>
      <c r="LYL5" s="204"/>
      <c r="LYM5" s="204"/>
      <c r="LYN5" s="204"/>
      <c r="LYO5" s="204"/>
      <c r="LYP5" s="204"/>
      <c r="LYQ5" s="204"/>
      <c r="LYR5" s="204"/>
      <c r="LYS5" s="204"/>
      <c r="LYT5" s="204"/>
      <c r="LYU5" s="204"/>
      <c r="LYV5" s="204"/>
      <c r="LYW5" s="204"/>
      <c r="LYX5" s="204"/>
      <c r="LYY5" s="204"/>
      <c r="LYZ5" s="204"/>
      <c r="LZA5" s="204"/>
      <c r="LZB5" s="204"/>
      <c r="LZC5" s="204"/>
      <c r="LZD5" s="204"/>
      <c r="LZE5" s="204"/>
      <c r="LZF5" s="204"/>
      <c r="LZG5" s="204"/>
      <c r="LZH5" s="204"/>
      <c r="LZI5" s="204"/>
      <c r="LZJ5" s="204"/>
      <c r="LZK5" s="204"/>
      <c r="LZL5" s="204"/>
      <c r="LZM5" s="204"/>
      <c r="LZN5" s="204"/>
      <c r="LZO5" s="204"/>
      <c r="LZP5" s="204"/>
      <c r="LZQ5" s="204"/>
      <c r="LZR5" s="204"/>
      <c r="LZS5" s="204"/>
      <c r="LZT5" s="204"/>
      <c r="LZU5" s="204"/>
      <c r="LZV5" s="204"/>
      <c r="LZW5" s="204"/>
      <c r="LZX5" s="204"/>
      <c r="LZY5" s="204"/>
      <c r="LZZ5" s="204"/>
      <c r="MAA5" s="204"/>
      <c r="MAB5" s="204"/>
      <c r="MAC5" s="204"/>
      <c r="MAD5" s="204"/>
      <c r="MAE5" s="204"/>
      <c r="MAF5" s="204"/>
      <c r="MAG5" s="204"/>
      <c r="MAH5" s="204"/>
      <c r="MAI5" s="204"/>
      <c r="MAJ5" s="204"/>
      <c r="MAK5" s="204"/>
      <c r="MAL5" s="204"/>
      <c r="MAM5" s="204"/>
      <c r="MAN5" s="204"/>
      <c r="MAO5" s="204"/>
      <c r="MAP5" s="204"/>
      <c r="MAQ5" s="204"/>
      <c r="MAR5" s="204"/>
      <c r="MAS5" s="204"/>
      <c r="MAT5" s="204"/>
      <c r="MAU5" s="204"/>
      <c r="MAV5" s="204"/>
      <c r="MAW5" s="204"/>
      <c r="MAX5" s="204"/>
      <c r="MAY5" s="204"/>
      <c r="MAZ5" s="204"/>
      <c r="MBA5" s="204"/>
      <c r="MBB5" s="204"/>
      <c r="MBC5" s="204"/>
      <c r="MBD5" s="204"/>
      <c r="MBE5" s="204"/>
      <c r="MBF5" s="204"/>
      <c r="MBG5" s="204"/>
      <c r="MBH5" s="204"/>
      <c r="MBI5" s="204"/>
      <c r="MBJ5" s="204"/>
      <c r="MBK5" s="204"/>
      <c r="MBL5" s="204"/>
      <c r="MBM5" s="204"/>
      <c r="MBN5" s="204"/>
      <c r="MBO5" s="204"/>
      <c r="MBP5" s="204"/>
      <c r="MBQ5" s="204"/>
      <c r="MBR5" s="204"/>
      <c r="MBS5" s="204"/>
      <c r="MBT5" s="204"/>
      <c r="MBU5" s="204"/>
      <c r="MBV5" s="204"/>
      <c r="MBW5" s="204"/>
      <c r="MBX5" s="204"/>
      <c r="MBY5" s="204"/>
      <c r="MBZ5" s="204"/>
      <c r="MCA5" s="204"/>
      <c r="MCB5" s="204"/>
      <c r="MCC5" s="204"/>
      <c r="MCD5" s="204"/>
      <c r="MCE5" s="204"/>
      <c r="MCF5" s="204"/>
      <c r="MCG5" s="204"/>
      <c r="MCH5" s="204"/>
      <c r="MCI5" s="204"/>
      <c r="MCJ5" s="204"/>
      <c r="MCK5" s="204"/>
      <c r="MCL5" s="204"/>
      <c r="MCM5" s="204"/>
      <c r="MCN5" s="204"/>
      <c r="MCO5" s="204"/>
      <c r="MCP5" s="204"/>
      <c r="MCQ5" s="204"/>
      <c r="MCR5" s="204"/>
      <c r="MCS5" s="204"/>
      <c r="MCT5" s="204"/>
      <c r="MCU5" s="204"/>
      <c r="MCV5" s="204"/>
      <c r="MCW5" s="204"/>
      <c r="MCX5" s="204"/>
      <c r="MCY5" s="204"/>
      <c r="MCZ5" s="204"/>
      <c r="MDA5" s="204"/>
      <c r="MDB5" s="204"/>
      <c r="MDC5" s="204"/>
      <c r="MDD5" s="204"/>
      <c r="MDE5" s="204"/>
      <c r="MDF5" s="204"/>
      <c r="MDG5" s="204"/>
      <c r="MDH5" s="204"/>
      <c r="MDI5" s="204"/>
      <c r="MDJ5" s="204"/>
      <c r="MDK5" s="204"/>
      <c r="MDL5" s="204"/>
      <c r="MDM5" s="204"/>
      <c r="MDN5" s="204"/>
      <c r="MDO5" s="204"/>
      <c r="MDP5" s="204"/>
      <c r="MDQ5" s="204"/>
      <c r="MDR5" s="204"/>
      <c r="MDS5" s="204"/>
      <c r="MDT5" s="204"/>
      <c r="MDU5" s="204"/>
      <c r="MDV5" s="204"/>
      <c r="MDW5" s="204"/>
      <c r="MDX5" s="204"/>
      <c r="MDY5" s="204"/>
      <c r="MDZ5" s="204"/>
      <c r="MEA5" s="204"/>
      <c r="MEB5" s="204"/>
      <c r="MEC5" s="204"/>
      <c r="MED5" s="204"/>
      <c r="MEE5" s="204"/>
      <c r="MEF5" s="204"/>
      <c r="MEG5" s="204"/>
      <c r="MEH5" s="204"/>
      <c r="MEI5" s="204"/>
      <c r="MEJ5" s="204"/>
      <c r="MEK5" s="204"/>
      <c r="MEL5" s="204"/>
      <c r="MEM5" s="204"/>
      <c r="MEN5" s="204"/>
      <c r="MEO5" s="204"/>
      <c r="MEP5" s="204"/>
      <c r="MEQ5" s="204"/>
      <c r="MER5" s="204"/>
      <c r="MES5" s="204"/>
      <c r="MET5" s="204"/>
      <c r="MEU5" s="204"/>
      <c r="MEV5" s="204"/>
      <c r="MEW5" s="204"/>
      <c r="MEX5" s="204"/>
      <c r="MEY5" s="204"/>
      <c r="MEZ5" s="204"/>
      <c r="MFA5" s="204"/>
      <c r="MFB5" s="204"/>
      <c r="MFC5" s="204"/>
      <c r="MFD5" s="204"/>
      <c r="MFE5" s="204"/>
      <c r="MFF5" s="204"/>
      <c r="MFG5" s="204"/>
      <c r="MFH5" s="204"/>
      <c r="MFI5" s="204"/>
      <c r="MFJ5" s="204"/>
      <c r="MFK5" s="204"/>
      <c r="MFL5" s="204"/>
      <c r="MFM5" s="204"/>
      <c r="MFN5" s="204"/>
      <c r="MFO5" s="204"/>
      <c r="MFP5" s="204"/>
      <c r="MFQ5" s="204"/>
      <c r="MFR5" s="204"/>
      <c r="MFS5" s="204"/>
      <c r="MFT5" s="204"/>
      <c r="MFU5" s="204"/>
      <c r="MFV5" s="204"/>
      <c r="MFW5" s="204"/>
      <c r="MFX5" s="204"/>
      <c r="MFY5" s="204"/>
      <c r="MFZ5" s="204"/>
      <c r="MGA5" s="204"/>
      <c r="MGB5" s="204"/>
      <c r="MGC5" s="204"/>
      <c r="MGD5" s="204"/>
      <c r="MGE5" s="204"/>
      <c r="MGF5" s="204"/>
      <c r="MGG5" s="204"/>
      <c r="MGH5" s="204"/>
      <c r="MGI5" s="204"/>
      <c r="MGJ5" s="204"/>
      <c r="MGK5" s="204"/>
      <c r="MGL5" s="204"/>
      <c r="MGM5" s="204"/>
      <c r="MGN5" s="204"/>
      <c r="MGO5" s="204"/>
      <c r="MGP5" s="204"/>
      <c r="MGQ5" s="204"/>
      <c r="MGR5" s="204"/>
      <c r="MGS5" s="204"/>
      <c r="MGT5" s="204"/>
      <c r="MGU5" s="204"/>
      <c r="MGV5" s="204"/>
      <c r="MGW5" s="204"/>
      <c r="MGX5" s="204"/>
      <c r="MGY5" s="204"/>
      <c r="MGZ5" s="204"/>
      <c r="MHA5" s="204"/>
      <c r="MHB5" s="204"/>
      <c r="MHC5" s="204"/>
      <c r="MHD5" s="204"/>
      <c r="MHE5" s="204"/>
      <c r="MHF5" s="204"/>
      <c r="MHG5" s="204"/>
      <c r="MHH5" s="204"/>
      <c r="MHI5" s="204"/>
      <c r="MHJ5" s="204"/>
      <c r="MHK5" s="204"/>
      <c r="MHL5" s="204"/>
      <c r="MHM5" s="204"/>
      <c r="MHN5" s="204"/>
      <c r="MHO5" s="204"/>
      <c r="MHP5" s="204"/>
      <c r="MHQ5" s="204"/>
      <c r="MHR5" s="204"/>
      <c r="MHS5" s="204"/>
      <c r="MHT5" s="204"/>
      <c r="MHU5" s="204"/>
      <c r="MHV5" s="204"/>
      <c r="MHW5" s="204"/>
      <c r="MHX5" s="204"/>
      <c r="MHY5" s="204"/>
      <c r="MHZ5" s="204"/>
      <c r="MIA5" s="204"/>
      <c r="MIB5" s="204"/>
      <c r="MIC5" s="204"/>
      <c r="MID5" s="204"/>
      <c r="MIE5" s="204"/>
      <c r="MIF5" s="204"/>
      <c r="MIG5" s="204"/>
      <c r="MIH5" s="204"/>
      <c r="MII5" s="204"/>
      <c r="MIJ5" s="204"/>
      <c r="MIK5" s="204"/>
      <c r="MIL5" s="204"/>
      <c r="MIM5" s="204"/>
      <c r="MIN5" s="204"/>
      <c r="MIO5" s="204"/>
      <c r="MIP5" s="204"/>
      <c r="MIQ5" s="204"/>
      <c r="MIR5" s="204"/>
      <c r="MIS5" s="204"/>
      <c r="MIT5" s="204"/>
      <c r="MIU5" s="204"/>
      <c r="MIV5" s="204"/>
      <c r="MIW5" s="204"/>
      <c r="MIX5" s="204"/>
      <c r="MIY5" s="204"/>
      <c r="MIZ5" s="204"/>
      <c r="MJA5" s="204"/>
      <c r="MJB5" s="204"/>
      <c r="MJC5" s="204"/>
      <c r="MJD5" s="204"/>
      <c r="MJE5" s="204"/>
      <c r="MJF5" s="204"/>
      <c r="MJG5" s="204"/>
      <c r="MJH5" s="204"/>
      <c r="MJI5" s="204"/>
      <c r="MJJ5" s="204"/>
      <c r="MJK5" s="204"/>
      <c r="MJL5" s="204"/>
      <c r="MJM5" s="204"/>
      <c r="MJN5" s="204"/>
      <c r="MJO5" s="204"/>
      <c r="MJP5" s="204"/>
      <c r="MJQ5" s="204"/>
      <c r="MJR5" s="204"/>
      <c r="MJS5" s="204"/>
      <c r="MJT5" s="204"/>
      <c r="MJU5" s="204"/>
      <c r="MJV5" s="204"/>
      <c r="MJW5" s="204"/>
      <c r="MJX5" s="204"/>
      <c r="MJY5" s="204"/>
      <c r="MJZ5" s="204"/>
      <c r="MKA5" s="204"/>
      <c r="MKB5" s="204"/>
      <c r="MKC5" s="204"/>
      <c r="MKD5" s="204"/>
      <c r="MKE5" s="204"/>
      <c r="MKF5" s="204"/>
      <c r="MKG5" s="204"/>
      <c r="MKH5" s="204"/>
      <c r="MKI5" s="204"/>
      <c r="MKJ5" s="204"/>
      <c r="MKK5" s="204"/>
      <c r="MKL5" s="204"/>
      <c r="MKM5" s="204"/>
      <c r="MKN5" s="204"/>
      <c r="MKO5" s="204"/>
      <c r="MKP5" s="204"/>
      <c r="MKQ5" s="204"/>
      <c r="MKR5" s="204"/>
      <c r="MKS5" s="204"/>
      <c r="MKT5" s="204"/>
      <c r="MKU5" s="204"/>
      <c r="MKV5" s="204"/>
      <c r="MKW5" s="204"/>
      <c r="MKX5" s="204"/>
      <c r="MKY5" s="204"/>
      <c r="MKZ5" s="204"/>
      <c r="MLA5" s="204"/>
      <c r="MLB5" s="204"/>
      <c r="MLC5" s="204"/>
      <c r="MLD5" s="204"/>
      <c r="MLE5" s="204"/>
      <c r="MLF5" s="204"/>
      <c r="MLG5" s="204"/>
      <c r="MLH5" s="204"/>
      <c r="MLI5" s="204"/>
      <c r="MLJ5" s="204"/>
      <c r="MLK5" s="204"/>
      <c r="MLL5" s="204"/>
      <c r="MLM5" s="204"/>
      <c r="MLN5" s="204"/>
      <c r="MLO5" s="204"/>
      <c r="MLP5" s="204"/>
      <c r="MLQ5" s="204"/>
      <c r="MLR5" s="204"/>
      <c r="MLS5" s="204"/>
      <c r="MLT5" s="204"/>
      <c r="MLU5" s="204"/>
      <c r="MLV5" s="204"/>
      <c r="MLW5" s="204"/>
      <c r="MLX5" s="204"/>
      <c r="MLY5" s="204"/>
      <c r="MLZ5" s="204"/>
      <c r="MMA5" s="204"/>
      <c r="MMB5" s="204"/>
      <c r="MMC5" s="204"/>
      <c r="MMD5" s="204"/>
      <c r="MME5" s="204"/>
      <c r="MMF5" s="204"/>
      <c r="MMG5" s="204"/>
      <c r="MMH5" s="204"/>
      <c r="MMI5" s="204"/>
      <c r="MMJ5" s="204"/>
      <c r="MMK5" s="204"/>
      <c r="MML5" s="204"/>
      <c r="MMM5" s="204"/>
      <c r="MMN5" s="204"/>
      <c r="MMO5" s="204"/>
      <c r="MMP5" s="204"/>
      <c r="MMQ5" s="204"/>
      <c r="MMR5" s="204"/>
      <c r="MMS5" s="204"/>
      <c r="MMT5" s="204"/>
      <c r="MMU5" s="204"/>
      <c r="MMV5" s="204"/>
      <c r="MMW5" s="204"/>
      <c r="MMX5" s="204"/>
      <c r="MMY5" s="204"/>
      <c r="MMZ5" s="204"/>
      <c r="MNA5" s="204"/>
      <c r="MNB5" s="204"/>
      <c r="MNC5" s="204"/>
      <c r="MND5" s="204"/>
      <c r="MNE5" s="204"/>
      <c r="MNF5" s="204"/>
      <c r="MNG5" s="204"/>
      <c r="MNH5" s="204"/>
      <c r="MNI5" s="204"/>
      <c r="MNJ5" s="204"/>
      <c r="MNK5" s="204"/>
      <c r="MNL5" s="204"/>
      <c r="MNM5" s="204"/>
      <c r="MNN5" s="204"/>
      <c r="MNO5" s="204"/>
      <c r="MNP5" s="204"/>
      <c r="MNQ5" s="204"/>
      <c r="MNR5" s="204"/>
      <c r="MNS5" s="204"/>
      <c r="MNT5" s="204"/>
      <c r="MNU5" s="204"/>
      <c r="MNV5" s="204"/>
      <c r="MNW5" s="204"/>
      <c r="MNX5" s="204"/>
      <c r="MNY5" s="204"/>
      <c r="MNZ5" s="204"/>
      <c r="MOA5" s="204"/>
      <c r="MOB5" s="204"/>
      <c r="MOC5" s="204"/>
      <c r="MOD5" s="204"/>
      <c r="MOE5" s="204"/>
      <c r="MOF5" s="204"/>
      <c r="MOG5" s="204"/>
      <c r="MOH5" s="204"/>
      <c r="MOI5" s="204"/>
      <c r="MOJ5" s="204"/>
      <c r="MOK5" s="204"/>
      <c r="MOL5" s="204"/>
      <c r="MOM5" s="204"/>
      <c r="MON5" s="204"/>
      <c r="MOO5" s="204"/>
      <c r="MOP5" s="204"/>
      <c r="MOQ5" s="204"/>
      <c r="MOR5" s="204"/>
      <c r="MOS5" s="204"/>
      <c r="MOT5" s="204"/>
      <c r="MOU5" s="204"/>
      <c r="MOV5" s="204"/>
      <c r="MOW5" s="204"/>
      <c r="MOX5" s="204"/>
      <c r="MOY5" s="204"/>
      <c r="MOZ5" s="204"/>
      <c r="MPA5" s="204"/>
      <c r="MPB5" s="204"/>
      <c r="MPC5" s="204"/>
      <c r="MPD5" s="204"/>
      <c r="MPE5" s="204"/>
      <c r="MPF5" s="204"/>
      <c r="MPG5" s="204"/>
      <c r="MPH5" s="204"/>
      <c r="MPI5" s="204"/>
      <c r="MPJ5" s="204"/>
      <c r="MPK5" s="204"/>
      <c r="MPL5" s="204"/>
      <c r="MPM5" s="204"/>
      <c r="MPN5" s="204"/>
      <c r="MPO5" s="204"/>
      <c r="MPP5" s="204"/>
      <c r="MPQ5" s="204"/>
      <c r="MPR5" s="204"/>
      <c r="MPS5" s="204"/>
      <c r="MPT5" s="204"/>
      <c r="MPU5" s="204"/>
      <c r="MPV5" s="204"/>
      <c r="MPW5" s="204"/>
      <c r="MPX5" s="204"/>
      <c r="MPY5" s="204"/>
      <c r="MPZ5" s="204"/>
      <c r="MQA5" s="204"/>
      <c r="MQB5" s="204"/>
      <c r="MQC5" s="204"/>
      <c r="MQD5" s="204"/>
      <c r="MQE5" s="204"/>
      <c r="MQF5" s="204"/>
      <c r="MQG5" s="204"/>
      <c r="MQH5" s="204"/>
      <c r="MQI5" s="204"/>
      <c r="MQJ5" s="204"/>
      <c r="MQK5" s="204"/>
      <c r="MQL5" s="204"/>
      <c r="MQM5" s="204"/>
      <c r="MQN5" s="204"/>
      <c r="MQO5" s="204"/>
      <c r="MQP5" s="204"/>
      <c r="MQQ5" s="204"/>
      <c r="MQR5" s="204"/>
      <c r="MQS5" s="204"/>
      <c r="MQT5" s="204"/>
      <c r="MQU5" s="204"/>
      <c r="MQV5" s="204"/>
      <c r="MQW5" s="204"/>
      <c r="MQX5" s="204"/>
      <c r="MQY5" s="204"/>
      <c r="MQZ5" s="204"/>
      <c r="MRA5" s="204"/>
      <c r="MRB5" s="204"/>
      <c r="MRC5" s="204"/>
      <c r="MRD5" s="204"/>
      <c r="MRE5" s="204"/>
      <c r="MRF5" s="204"/>
      <c r="MRG5" s="204"/>
      <c r="MRH5" s="204"/>
      <c r="MRI5" s="204"/>
      <c r="MRJ5" s="204"/>
      <c r="MRK5" s="204"/>
      <c r="MRL5" s="204"/>
      <c r="MRM5" s="204"/>
      <c r="MRN5" s="204"/>
      <c r="MRO5" s="204"/>
      <c r="MRP5" s="204"/>
      <c r="MRQ5" s="204"/>
      <c r="MRR5" s="204"/>
      <c r="MRS5" s="204"/>
      <c r="MRT5" s="204"/>
      <c r="MRU5" s="204"/>
      <c r="MRV5" s="204"/>
      <c r="MRW5" s="204"/>
      <c r="MRX5" s="204"/>
      <c r="MRY5" s="204"/>
      <c r="MRZ5" s="204"/>
      <c r="MSA5" s="204"/>
      <c r="MSB5" s="204"/>
      <c r="MSC5" s="204"/>
      <c r="MSD5" s="204"/>
      <c r="MSE5" s="204"/>
      <c r="MSF5" s="204"/>
      <c r="MSG5" s="204"/>
      <c r="MSH5" s="204"/>
      <c r="MSI5" s="204"/>
      <c r="MSJ5" s="204"/>
      <c r="MSK5" s="204"/>
      <c r="MSL5" s="204"/>
      <c r="MSM5" s="204"/>
      <c r="MSN5" s="204"/>
      <c r="MSO5" s="204"/>
      <c r="MSP5" s="204"/>
      <c r="MSQ5" s="204"/>
      <c r="MSR5" s="204"/>
      <c r="MSS5" s="204"/>
      <c r="MST5" s="204"/>
      <c r="MSU5" s="204"/>
      <c r="MSV5" s="204"/>
      <c r="MSW5" s="204"/>
      <c r="MSX5" s="204"/>
      <c r="MSY5" s="204"/>
      <c r="MSZ5" s="204"/>
      <c r="MTA5" s="204"/>
      <c r="MTB5" s="204"/>
      <c r="MTC5" s="204"/>
      <c r="MTD5" s="204"/>
      <c r="MTE5" s="204"/>
      <c r="MTF5" s="204"/>
      <c r="MTG5" s="204"/>
      <c r="MTH5" s="204"/>
      <c r="MTI5" s="204"/>
      <c r="MTJ5" s="204"/>
      <c r="MTK5" s="204"/>
      <c r="MTL5" s="204"/>
      <c r="MTM5" s="204"/>
      <c r="MTN5" s="204"/>
      <c r="MTO5" s="204"/>
      <c r="MTP5" s="204"/>
      <c r="MTQ5" s="204"/>
      <c r="MTR5" s="204"/>
      <c r="MTS5" s="204"/>
      <c r="MTT5" s="204"/>
      <c r="MTU5" s="204"/>
      <c r="MTV5" s="204"/>
      <c r="MTW5" s="204"/>
      <c r="MTX5" s="204"/>
      <c r="MTY5" s="204"/>
      <c r="MTZ5" s="204"/>
      <c r="MUA5" s="204"/>
      <c r="MUB5" s="204"/>
      <c r="MUC5" s="204"/>
      <c r="MUD5" s="204"/>
      <c r="MUE5" s="204"/>
      <c r="MUF5" s="204"/>
      <c r="MUG5" s="204"/>
      <c r="MUH5" s="204"/>
      <c r="MUI5" s="204"/>
      <c r="MUJ5" s="204"/>
      <c r="MUK5" s="204"/>
      <c r="MUL5" s="204"/>
      <c r="MUM5" s="204"/>
      <c r="MUN5" s="204"/>
      <c r="MUO5" s="204"/>
      <c r="MUP5" s="204"/>
      <c r="MUQ5" s="204"/>
      <c r="MUR5" s="204"/>
      <c r="MUS5" s="204"/>
      <c r="MUT5" s="204"/>
      <c r="MUU5" s="204"/>
      <c r="MUV5" s="204"/>
      <c r="MUW5" s="204"/>
      <c r="MUX5" s="204"/>
      <c r="MUY5" s="204"/>
      <c r="MUZ5" s="204"/>
      <c r="MVA5" s="204"/>
      <c r="MVB5" s="204"/>
      <c r="MVC5" s="204"/>
      <c r="MVD5" s="204"/>
      <c r="MVE5" s="204"/>
      <c r="MVF5" s="204"/>
      <c r="MVG5" s="204"/>
      <c r="MVH5" s="204"/>
      <c r="MVI5" s="204"/>
      <c r="MVJ5" s="204"/>
      <c r="MVK5" s="204"/>
      <c r="MVL5" s="204"/>
      <c r="MVM5" s="204"/>
      <c r="MVN5" s="204"/>
      <c r="MVO5" s="204"/>
      <c r="MVP5" s="204"/>
      <c r="MVQ5" s="204"/>
      <c r="MVR5" s="204"/>
      <c r="MVS5" s="204"/>
      <c r="MVT5" s="204"/>
      <c r="MVU5" s="204"/>
      <c r="MVV5" s="204"/>
      <c r="MVW5" s="204"/>
      <c r="MVX5" s="204"/>
      <c r="MVY5" s="204"/>
      <c r="MVZ5" s="204"/>
      <c r="MWA5" s="204"/>
      <c r="MWB5" s="204"/>
      <c r="MWC5" s="204"/>
      <c r="MWD5" s="204"/>
      <c r="MWE5" s="204"/>
      <c r="MWF5" s="204"/>
      <c r="MWG5" s="204"/>
      <c r="MWH5" s="204"/>
      <c r="MWI5" s="204"/>
      <c r="MWJ5" s="204"/>
      <c r="MWK5" s="204"/>
      <c r="MWL5" s="204"/>
      <c r="MWM5" s="204"/>
      <c r="MWN5" s="204"/>
      <c r="MWO5" s="204"/>
      <c r="MWP5" s="204"/>
      <c r="MWQ5" s="204"/>
      <c r="MWR5" s="204"/>
      <c r="MWS5" s="204"/>
      <c r="MWT5" s="204"/>
      <c r="MWU5" s="204"/>
      <c r="MWV5" s="204"/>
      <c r="MWW5" s="204"/>
      <c r="MWX5" s="204"/>
      <c r="MWY5" s="204"/>
      <c r="MWZ5" s="204"/>
      <c r="MXA5" s="204"/>
      <c r="MXB5" s="204"/>
      <c r="MXC5" s="204"/>
      <c r="MXD5" s="204"/>
      <c r="MXE5" s="204"/>
      <c r="MXF5" s="204"/>
      <c r="MXG5" s="204"/>
      <c r="MXH5" s="204"/>
      <c r="MXI5" s="204"/>
      <c r="MXJ5" s="204"/>
      <c r="MXK5" s="204"/>
      <c r="MXL5" s="204"/>
      <c r="MXM5" s="204"/>
      <c r="MXN5" s="204"/>
      <c r="MXO5" s="204"/>
      <c r="MXP5" s="204"/>
      <c r="MXQ5" s="204"/>
      <c r="MXR5" s="204"/>
      <c r="MXS5" s="204"/>
      <c r="MXT5" s="204"/>
      <c r="MXU5" s="204"/>
      <c r="MXV5" s="204"/>
      <c r="MXW5" s="204"/>
      <c r="MXX5" s="204"/>
      <c r="MXY5" s="204"/>
      <c r="MXZ5" s="204"/>
      <c r="MYA5" s="204"/>
      <c r="MYB5" s="204"/>
      <c r="MYC5" s="204"/>
      <c r="MYD5" s="204"/>
      <c r="MYE5" s="204"/>
      <c r="MYF5" s="204"/>
      <c r="MYG5" s="204"/>
      <c r="MYH5" s="204"/>
      <c r="MYI5" s="204"/>
      <c r="MYJ5" s="204"/>
      <c r="MYK5" s="204"/>
      <c r="MYL5" s="204"/>
      <c r="MYM5" s="204"/>
      <c r="MYN5" s="204"/>
      <c r="MYO5" s="204"/>
      <c r="MYP5" s="204"/>
      <c r="MYQ5" s="204"/>
      <c r="MYR5" s="204"/>
      <c r="MYS5" s="204"/>
      <c r="MYT5" s="204"/>
      <c r="MYU5" s="204"/>
      <c r="MYV5" s="204"/>
      <c r="MYW5" s="204"/>
      <c r="MYX5" s="204"/>
      <c r="MYY5" s="204"/>
      <c r="MYZ5" s="204"/>
      <c r="MZA5" s="204"/>
      <c r="MZB5" s="204"/>
      <c r="MZC5" s="204"/>
      <c r="MZD5" s="204"/>
      <c r="MZE5" s="204"/>
      <c r="MZF5" s="204"/>
      <c r="MZG5" s="204"/>
      <c r="MZH5" s="204"/>
      <c r="MZI5" s="204"/>
      <c r="MZJ5" s="204"/>
      <c r="MZK5" s="204"/>
      <c r="MZL5" s="204"/>
      <c r="MZM5" s="204"/>
      <c r="MZN5" s="204"/>
      <c r="MZO5" s="204"/>
      <c r="MZP5" s="204"/>
      <c r="MZQ5" s="204"/>
      <c r="MZR5" s="204"/>
      <c r="MZS5" s="204"/>
      <c r="MZT5" s="204"/>
      <c r="MZU5" s="204"/>
      <c r="MZV5" s="204"/>
      <c r="MZW5" s="204"/>
      <c r="MZX5" s="204"/>
      <c r="MZY5" s="204"/>
      <c r="MZZ5" s="204"/>
      <c r="NAA5" s="204"/>
      <c r="NAB5" s="204"/>
      <c r="NAC5" s="204"/>
      <c r="NAD5" s="204"/>
      <c r="NAE5" s="204"/>
      <c r="NAF5" s="204"/>
      <c r="NAG5" s="204"/>
      <c r="NAH5" s="204"/>
      <c r="NAI5" s="204"/>
      <c r="NAJ5" s="204"/>
      <c r="NAK5" s="204"/>
      <c r="NAL5" s="204"/>
      <c r="NAM5" s="204"/>
      <c r="NAN5" s="204"/>
      <c r="NAO5" s="204"/>
      <c r="NAP5" s="204"/>
      <c r="NAQ5" s="204"/>
      <c r="NAR5" s="204"/>
      <c r="NAS5" s="204"/>
      <c r="NAT5" s="204"/>
      <c r="NAU5" s="204"/>
      <c r="NAV5" s="204"/>
      <c r="NAW5" s="204"/>
      <c r="NAX5" s="204"/>
      <c r="NAY5" s="204"/>
      <c r="NAZ5" s="204"/>
      <c r="NBA5" s="204"/>
      <c r="NBB5" s="204"/>
      <c r="NBC5" s="204"/>
      <c r="NBD5" s="204"/>
      <c r="NBE5" s="204"/>
      <c r="NBF5" s="204"/>
      <c r="NBG5" s="204"/>
      <c r="NBH5" s="204"/>
      <c r="NBI5" s="204"/>
      <c r="NBJ5" s="204"/>
      <c r="NBK5" s="204"/>
      <c r="NBL5" s="204"/>
      <c r="NBM5" s="204"/>
      <c r="NBN5" s="204"/>
      <c r="NBO5" s="204"/>
      <c r="NBP5" s="204"/>
      <c r="NBQ5" s="204"/>
      <c r="NBR5" s="204"/>
      <c r="NBS5" s="204"/>
      <c r="NBT5" s="204"/>
      <c r="NBU5" s="204"/>
      <c r="NBV5" s="204"/>
      <c r="NBW5" s="204"/>
      <c r="NBX5" s="204"/>
      <c r="NBY5" s="204"/>
      <c r="NBZ5" s="204"/>
      <c r="NCA5" s="204"/>
      <c r="NCB5" s="204"/>
      <c r="NCC5" s="204"/>
      <c r="NCD5" s="204"/>
      <c r="NCE5" s="204"/>
      <c r="NCF5" s="204"/>
      <c r="NCG5" s="204"/>
      <c r="NCH5" s="204"/>
      <c r="NCI5" s="204"/>
      <c r="NCJ5" s="204"/>
      <c r="NCK5" s="204"/>
      <c r="NCL5" s="204"/>
      <c r="NCM5" s="204"/>
      <c r="NCN5" s="204"/>
      <c r="NCO5" s="204"/>
      <c r="NCP5" s="204"/>
      <c r="NCQ5" s="204"/>
      <c r="NCR5" s="204"/>
      <c r="NCS5" s="204"/>
      <c r="NCT5" s="204"/>
      <c r="NCU5" s="204"/>
      <c r="NCV5" s="204"/>
      <c r="NCW5" s="204"/>
      <c r="NCX5" s="204"/>
      <c r="NCY5" s="204"/>
      <c r="NCZ5" s="204"/>
      <c r="NDA5" s="204"/>
      <c r="NDB5" s="204"/>
      <c r="NDC5" s="204"/>
      <c r="NDD5" s="204"/>
      <c r="NDE5" s="204"/>
      <c r="NDF5" s="204"/>
      <c r="NDG5" s="204"/>
      <c r="NDH5" s="204"/>
      <c r="NDI5" s="204"/>
      <c r="NDJ5" s="204"/>
      <c r="NDK5" s="204"/>
      <c r="NDL5" s="204"/>
      <c r="NDM5" s="204"/>
      <c r="NDN5" s="204"/>
      <c r="NDO5" s="204"/>
      <c r="NDP5" s="204"/>
      <c r="NDQ5" s="204"/>
      <c r="NDR5" s="204"/>
      <c r="NDS5" s="204"/>
      <c r="NDT5" s="204"/>
      <c r="NDU5" s="204"/>
      <c r="NDV5" s="204"/>
      <c r="NDW5" s="204"/>
      <c r="NDX5" s="204"/>
      <c r="NDY5" s="204"/>
      <c r="NDZ5" s="204"/>
      <c r="NEA5" s="204"/>
      <c r="NEB5" s="204"/>
      <c r="NEC5" s="204"/>
      <c r="NED5" s="204"/>
      <c r="NEE5" s="204"/>
      <c r="NEF5" s="204"/>
      <c r="NEG5" s="204"/>
      <c r="NEH5" s="204"/>
      <c r="NEI5" s="204"/>
      <c r="NEJ5" s="204"/>
      <c r="NEK5" s="204"/>
      <c r="NEL5" s="204"/>
      <c r="NEM5" s="204"/>
      <c r="NEN5" s="204"/>
      <c r="NEO5" s="204"/>
      <c r="NEP5" s="204"/>
      <c r="NEQ5" s="204"/>
      <c r="NER5" s="204"/>
      <c r="NES5" s="204"/>
      <c r="NET5" s="204"/>
      <c r="NEU5" s="204"/>
      <c r="NEV5" s="204"/>
      <c r="NEW5" s="204"/>
      <c r="NEX5" s="204"/>
      <c r="NEY5" s="204"/>
      <c r="NEZ5" s="204"/>
      <c r="NFA5" s="204"/>
      <c r="NFB5" s="204"/>
      <c r="NFC5" s="204"/>
      <c r="NFD5" s="204"/>
      <c r="NFE5" s="204"/>
      <c r="NFF5" s="204"/>
      <c r="NFG5" s="204"/>
      <c r="NFH5" s="204"/>
      <c r="NFI5" s="204"/>
      <c r="NFJ5" s="204"/>
      <c r="NFK5" s="204"/>
      <c r="NFL5" s="204"/>
      <c r="NFM5" s="204"/>
      <c r="NFN5" s="204"/>
      <c r="NFO5" s="204"/>
      <c r="NFP5" s="204"/>
      <c r="NFQ5" s="204"/>
      <c r="NFR5" s="204"/>
      <c r="NFS5" s="204"/>
      <c r="NFT5" s="204"/>
      <c r="NFU5" s="204"/>
      <c r="NFV5" s="204"/>
      <c r="NFW5" s="204"/>
      <c r="NFX5" s="204"/>
      <c r="NFY5" s="204"/>
      <c r="NFZ5" s="204"/>
      <c r="NGA5" s="204"/>
      <c r="NGB5" s="204"/>
      <c r="NGC5" s="204"/>
      <c r="NGD5" s="204"/>
      <c r="NGE5" s="204"/>
      <c r="NGF5" s="204"/>
      <c r="NGG5" s="204"/>
      <c r="NGH5" s="204"/>
      <c r="NGI5" s="204"/>
      <c r="NGJ5" s="204"/>
      <c r="NGK5" s="204"/>
      <c r="NGL5" s="204"/>
      <c r="NGM5" s="204"/>
      <c r="NGN5" s="204"/>
      <c r="NGO5" s="204"/>
      <c r="NGP5" s="204"/>
      <c r="NGQ5" s="204"/>
      <c r="NGR5" s="204"/>
      <c r="NGS5" s="204"/>
      <c r="NGT5" s="204"/>
      <c r="NGU5" s="204"/>
      <c r="NGV5" s="204"/>
      <c r="NGW5" s="204"/>
      <c r="NGX5" s="204"/>
      <c r="NGY5" s="204"/>
      <c r="NGZ5" s="204"/>
      <c r="NHA5" s="204"/>
      <c r="NHB5" s="204"/>
      <c r="NHC5" s="204"/>
      <c r="NHD5" s="204"/>
      <c r="NHE5" s="204"/>
      <c r="NHF5" s="204"/>
      <c r="NHG5" s="204"/>
      <c r="NHH5" s="204"/>
      <c r="NHI5" s="204"/>
      <c r="NHJ5" s="204"/>
      <c r="NHK5" s="204"/>
      <c r="NHL5" s="204"/>
      <c r="NHM5" s="204"/>
      <c r="NHN5" s="204"/>
      <c r="NHO5" s="204"/>
      <c r="NHP5" s="204"/>
      <c r="NHQ5" s="204"/>
      <c r="NHR5" s="204"/>
      <c r="NHS5" s="204"/>
      <c r="NHT5" s="204"/>
      <c r="NHU5" s="204"/>
      <c r="NHV5" s="204"/>
      <c r="NHW5" s="204"/>
      <c r="NHX5" s="204"/>
      <c r="NHY5" s="204"/>
      <c r="NHZ5" s="204"/>
      <c r="NIA5" s="204"/>
      <c r="NIB5" s="204"/>
      <c r="NIC5" s="204"/>
      <c r="NID5" s="204"/>
      <c r="NIE5" s="204"/>
      <c r="NIF5" s="204"/>
      <c r="NIG5" s="204"/>
      <c r="NIH5" s="204"/>
      <c r="NII5" s="204"/>
      <c r="NIJ5" s="204"/>
      <c r="NIK5" s="204"/>
      <c r="NIL5" s="204"/>
      <c r="NIM5" s="204"/>
      <c r="NIN5" s="204"/>
      <c r="NIO5" s="204"/>
      <c r="NIP5" s="204"/>
      <c r="NIQ5" s="204"/>
      <c r="NIR5" s="204"/>
      <c r="NIS5" s="204"/>
      <c r="NIT5" s="204"/>
      <c r="NIU5" s="204"/>
      <c r="NIV5" s="204"/>
      <c r="NIW5" s="204"/>
      <c r="NIX5" s="204"/>
      <c r="NIY5" s="204"/>
      <c r="NIZ5" s="204"/>
      <c r="NJA5" s="204"/>
      <c r="NJB5" s="204"/>
      <c r="NJC5" s="204"/>
      <c r="NJD5" s="204"/>
      <c r="NJE5" s="204"/>
      <c r="NJF5" s="204"/>
      <c r="NJG5" s="204"/>
      <c r="NJH5" s="204"/>
      <c r="NJI5" s="204"/>
      <c r="NJJ5" s="204"/>
      <c r="NJK5" s="204"/>
      <c r="NJL5" s="204"/>
      <c r="NJM5" s="204"/>
      <c r="NJN5" s="204"/>
      <c r="NJO5" s="204"/>
      <c r="NJP5" s="204"/>
      <c r="NJQ5" s="204"/>
      <c r="NJR5" s="204"/>
      <c r="NJS5" s="204"/>
      <c r="NJT5" s="204"/>
      <c r="NJU5" s="204"/>
      <c r="NJV5" s="204"/>
      <c r="NJW5" s="204"/>
      <c r="NJX5" s="204"/>
      <c r="NJY5" s="204"/>
      <c r="NJZ5" s="204"/>
      <c r="NKA5" s="204"/>
      <c r="NKB5" s="204"/>
      <c r="NKC5" s="204"/>
      <c r="NKD5" s="204"/>
      <c r="NKE5" s="204"/>
      <c r="NKF5" s="204"/>
      <c r="NKG5" s="204"/>
      <c r="NKH5" s="204"/>
      <c r="NKI5" s="204"/>
      <c r="NKJ5" s="204"/>
      <c r="NKK5" s="204"/>
      <c r="NKL5" s="204"/>
      <c r="NKM5" s="204"/>
      <c r="NKN5" s="204"/>
      <c r="NKO5" s="204"/>
      <c r="NKP5" s="204"/>
      <c r="NKQ5" s="204"/>
      <c r="NKR5" s="204"/>
      <c r="NKS5" s="204"/>
      <c r="NKT5" s="204"/>
      <c r="NKU5" s="204"/>
      <c r="NKV5" s="204"/>
      <c r="NKW5" s="204"/>
      <c r="NKX5" s="204"/>
      <c r="NKY5" s="204"/>
      <c r="NKZ5" s="204"/>
      <c r="NLA5" s="204"/>
      <c r="NLB5" s="204"/>
      <c r="NLC5" s="204"/>
      <c r="NLD5" s="204"/>
      <c r="NLE5" s="204"/>
      <c r="NLF5" s="204"/>
      <c r="NLG5" s="204"/>
      <c r="NLH5" s="204"/>
      <c r="NLI5" s="204"/>
      <c r="NLJ5" s="204"/>
      <c r="NLK5" s="204"/>
      <c r="NLL5" s="204"/>
      <c r="NLM5" s="204"/>
      <c r="NLN5" s="204"/>
      <c r="NLO5" s="204"/>
      <c r="NLP5" s="204"/>
      <c r="NLQ5" s="204"/>
      <c r="NLR5" s="204"/>
      <c r="NLS5" s="204"/>
      <c r="NLT5" s="204"/>
      <c r="NLU5" s="204"/>
      <c r="NLV5" s="204"/>
      <c r="NLW5" s="204"/>
      <c r="NLX5" s="204"/>
      <c r="NLY5" s="204"/>
      <c r="NLZ5" s="204"/>
      <c r="NMA5" s="204"/>
      <c r="NMB5" s="204"/>
      <c r="NMC5" s="204"/>
      <c r="NMD5" s="204"/>
      <c r="NME5" s="204"/>
      <c r="NMF5" s="204"/>
      <c r="NMG5" s="204"/>
      <c r="NMH5" s="204"/>
      <c r="NMI5" s="204"/>
      <c r="NMJ5" s="204"/>
      <c r="NMK5" s="204"/>
      <c r="NML5" s="204"/>
      <c r="NMM5" s="204"/>
      <c r="NMN5" s="204"/>
      <c r="NMO5" s="204"/>
      <c r="NMP5" s="204"/>
      <c r="NMQ5" s="204"/>
      <c r="NMR5" s="204"/>
      <c r="NMS5" s="204"/>
      <c r="NMT5" s="204"/>
      <c r="NMU5" s="204"/>
      <c r="NMV5" s="204"/>
      <c r="NMW5" s="204"/>
      <c r="NMX5" s="204"/>
      <c r="NMY5" s="204"/>
      <c r="NMZ5" s="204"/>
      <c r="NNA5" s="204"/>
      <c r="NNB5" s="204"/>
      <c r="NNC5" s="204"/>
      <c r="NND5" s="204"/>
      <c r="NNE5" s="204"/>
      <c r="NNF5" s="204"/>
      <c r="NNG5" s="204"/>
      <c r="NNH5" s="204"/>
      <c r="NNI5" s="204"/>
      <c r="NNJ5" s="204"/>
      <c r="NNK5" s="204"/>
      <c r="NNL5" s="204"/>
      <c r="NNM5" s="204"/>
      <c r="NNN5" s="204"/>
      <c r="NNO5" s="204"/>
      <c r="NNP5" s="204"/>
      <c r="NNQ5" s="204"/>
      <c r="NNR5" s="204"/>
      <c r="NNS5" s="204"/>
      <c r="NNT5" s="204"/>
      <c r="NNU5" s="204"/>
      <c r="NNV5" s="204"/>
      <c r="NNW5" s="204"/>
      <c r="NNX5" s="204"/>
      <c r="NNY5" s="204"/>
      <c r="NNZ5" s="204"/>
      <c r="NOA5" s="204"/>
      <c r="NOB5" s="204"/>
      <c r="NOC5" s="204"/>
      <c r="NOD5" s="204"/>
      <c r="NOE5" s="204"/>
      <c r="NOF5" s="204"/>
      <c r="NOG5" s="204"/>
      <c r="NOH5" s="204"/>
      <c r="NOI5" s="204"/>
      <c r="NOJ5" s="204"/>
      <c r="NOK5" s="204"/>
      <c r="NOL5" s="204"/>
      <c r="NOM5" s="204"/>
      <c r="NON5" s="204"/>
      <c r="NOO5" s="204"/>
      <c r="NOP5" s="204"/>
      <c r="NOQ5" s="204"/>
      <c r="NOR5" s="204"/>
      <c r="NOS5" s="204"/>
      <c r="NOT5" s="204"/>
      <c r="NOU5" s="204"/>
      <c r="NOV5" s="204"/>
      <c r="NOW5" s="204"/>
      <c r="NOX5" s="204"/>
      <c r="NOY5" s="204"/>
      <c r="NOZ5" s="204"/>
      <c r="NPA5" s="204"/>
      <c r="NPB5" s="204"/>
      <c r="NPC5" s="204"/>
      <c r="NPD5" s="204"/>
      <c r="NPE5" s="204"/>
      <c r="NPF5" s="204"/>
      <c r="NPG5" s="204"/>
      <c r="NPH5" s="204"/>
      <c r="NPI5" s="204"/>
      <c r="NPJ5" s="204"/>
      <c r="NPK5" s="204"/>
      <c r="NPL5" s="204"/>
      <c r="NPM5" s="204"/>
      <c r="NPN5" s="204"/>
      <c r="NPO5" s="204"/>
      <c r="NPP5" s="204"/>
      <c r="NPQ5" s="204"/>
      <c r="NPR5" s="204"/>
      <c r="NPS5" s="204"/>
      <c r="NPT5" s="204"/>
      <c r="NPU5" s="204"/>
      <c r="NPV5" s="204"/>
      <c r="NPW5" s="204"/>
      <c r="NPX5" s="204"/>
      <c r="NPY5" s="204"/>
      <c r="NPZ5" s="204"/>
      <c r="NQA5" s="204"/>
      <c r="NQB5" s="204"/>
      <c r="NQC5" s="204"/>
      <c r="NQD5" s="204"/>
      <c r="NQE5" s="204"/>
      <c r="NQF5" s="204"/>
      <c r="NQG5" s="204"/>
      <c r="NQH5" s="204"/>
      <c r="NQI5" s="204"/>
      <c r="NQJ5" s="204"/>
      <c r="NQK5" s="204"/>
      <c r="NQL5" s="204"/>
      <c r="NQM5" s="204"/>
      <c r="NQN5" s="204"/>
      <c r="NQO5" s="204"/>
      <c r="NQP5" s="204"/>
      <c r="NQQ5" s="204"/>
      <c r="NQR5" s="204"/>
      <c r="NQS5" s="204"/>
      <c r="NQT5" s="204"/>
      <c r="NQU5" s="204"/>
      <c r="NQV5" s="204"/>
      <c r="NQW5" s="204"/>
      <c r="NQX5" s="204"/>
      <c r="NQY5" s="204"/>
      <c r="NQZ5" s="204"/>
      <c r="NRA5" s="204"/>
      <c r="NRB5" s="204"/>
      <c r="NRC5" s="204"/>
      <c r="NRD5" s="204"/>
      <c r="NRE5" s="204"/>
      <c r="NRF5" s="204"/>
      <c r="NRG5" s="204"/>
      <c r="NRH5" s="204"/>
      <c r="NRI5" s="204"/>
      <c r="NRJ5" s="204"/>
      <c r="NRK5" s="204"/>
      <c r="NRL5" s="204"/>
      <c r="NRM5" s="204"/>
      <c r="NRN5" s="204"/>
      <c r="NRO5" s="204"/>
      <c r="NRP5" s="204"/>
      <c r="NRQ5" s="204"/>
      <c r="NRR5" s="204"/>
      <c r="NRS5" s="204"/>
      <c r="NRT5" s="204"/>
      <c r="NRU5" s="204"/>
      <c r="NRV5" s="204"/>
      <c r="NRW5" s="204"/>
      <c r="NRX5" s="204"/>
      <c r="NRY5" s="204"/>
      <c r="NRZ5" s="204"/>
      <c r="NSA5" s="204"/>
      <c r="NSB5" s="204"/>
      <c r="NSC5" s="204"/>
      <c r="NSD5" s="204"/>
      <c r="NSE5" s="204"/>
      <c r="NSF5" s="204"/>
      <c r="NSG5" s="204"/>
      <c r="NSH5" s="204"/>
      <c r="NSI5" s="204"/>
      <c r="NSJ5" s="204"/>
      <c r="NSK5" s="204"/>
      <c r="NSL5" s="204"/>
      <c r="NSM5" s="204"/>
      <c r="NSN5" s="204"/>
      <c r="NSO5" s="204"/>
      <c r="NSP5" s="204"/>
      <c r="NSQ5" s="204"/>
      <c r="NSR5" s="204"/>
      <c r="NSS5" s="204"/>
      <c r="NST5" s="204"/>
      <c r="NSU5" s="204"/>
      <c r="NSV5" s="204"/>
      <c r="NSW5" s="204"/>
      <c r="NSX5" s="204"/>
      <c r="NSY5" s="204"/>
      <c r="NSZ5" s="204"/>
      <c r="NTA5" s="204"/>
      <c r="NTB5" s="204"/>
      <c r="NTC5" s="204"/>
      <c r="NTD5" s="204"/>
      <c r="NTE5" s="204"/>
      <c r="NTF5" s="204"/>
      <c r="NTG5" s="204"/>
      <c r="NTH5" s="204"/>
      <c r="NTI5" s="204"/>
      <c r="NTJ5" s="204"/>
      <c r="NTK5" s="204"/>
      <c r="NTL5" s="204"/>
      <c r="NTM5" s="204"/>
      <c r="NTN5" s="204"/>
      <c r="NTO5" s="204"/>
      <c r="NTP5" s="204"/>
      <c r="NTQ5" s="204"/>
      <c r="NTR5" s="204"/>
      <c r="NTS5" s="204"/>
      <c r="NTT5" s="204"/>
      <c r="NTU5" s="204"/>
      <c r="NTV5" s="204"/>
      <c r="NTW5" s="204"/>
      <c r="NTX5" s="204"/>
      <c r="NTY5" s="204"/>
      <c r="NTZ5" s="204"/>
      <c r="NUA5" s="204"/>
      <c r="NUB5" s="204"/>
      <c r="NUC5" s="204"/>
      <c r="NUD5" s="204"/>
      <c r="NUE5" s="204"/>
      <c r="NUF5" s="204"/>
      <c r="NUG5" s="204"/>
      <c r="NUH5" s="204"/>
      <c r="NUI5" s="204"/>
      <c r="NUJ5" s="204"/>
      <c r="NUK5" s="204"/>
      <c r="NUL5" s="204"/>
      <c r="NUM5" s="204"/>
      <c r="NUN5" s="204"/>
      <c r="NUO5" s="204"/>
      <c r="NUP5" s="204"/>
      <c r="NUQ5" s="204"/>
      <c r="NUR5" s="204"/>
      <c r="NUS5" s="204"/>
      <c r="NUT5" s="204"/>
      <c r="NUU5" s="204"/>
      <c r="NUV5" s="204"/>
      <c r="NUW5" s="204"/>
      <c r="NUX5" s="204"/>
      <c r="NUY5" s="204"/>
      <c r="NUZ5" s="204"/>
      <c r="NVA5" s="204"/>
      <c r="NVB5" s="204"/>
      <c r="NVC5" s="204"/>
      <c r="NVD5" s="204"/>
      <c r="NVE5" s="204"/>
      <c r="NVF5" s="204"/>
      <c r="NVG5" s="204"/>
      <c r="NVH5" s="204"/>
      <c r="NVI5" s="204"/>
      <c r="NVJ5" s="204"/>
      <c r="NVK5" s="204"/>
      <c r="NVL5" s="204"/>
      <c r="NVM5" s="204"/>
      <c r="NVN5" s="204"/>
      <c r="NVO5" s="204"/>
      <c r="NVP5" s="204"/>
      <c r="NVQ5" s="204"/>
      <c r="NVR5" s="204"/>
      <c r="NVS5" s="204"/>
      <c r="NVT5" s="204"/>
      <c r="NVU5" s="204"/>
      <c r="NVV5" s="204"/>
      <c r="NVW5" s="204"/>
      <c r="NVX5" s="204"/>
      <c r="NVY5" s="204"/>
      <c r="NVZ5" s="204"/>
      <c r="NWA5" s="204"/>
      <c r="NWB5" s="204"/>
      <c r="NWC5" s="204"/>
      <c r="NWD5" s="204"/>
      <c r="NWE5" s="204"/>
      <c r="NWF5" s="204"/>
      <c r="NWG5" s="204"/>
      <c r="NWH5" s="204"/>
      <c r="NWI5" s="204"/>
      <c r="NWJ5" s="204"/>
      <c r="NWK5" s="204"/>
      <c r="NWL5" s="204"/>
      <c r="NWM5" s="204"/>
      <c r="NWN5" s="204"/>
      <c r="NWO5" s="204"/>
      <c r="NWP5" s="204"/>
      <c r="NWQ5" s="204"/>
      <c r="NWR5" s="204"/>
      <c r="NWS5" s="204"/>
      <c r="NWT5" s="204"/>
      <c r="NWU5" s="204"/>
      <c r="NWV5" s="204"/>
      <c r="NWW5" s="204"/>
      <c r="NWX5" s="204"/>
      <c r="NWY5" s="204"/>
      <c r="NWZ5" s="204"/>
      <c r="NXA5" s="204"/>
      <c r="NXB5" s="204"/>
      <c r="NXC5" s="204"/>
      <c r="NXD5" s="204"/>
      <c r="NXE5" s="204"/>
      <c r="NXF5" s="204"/>
      <c r="NXG5" s="204"/>
      <c r="NXH5" s="204"/>
      <c r="NXI5" s="204"/>
      <c r="NXJ5" s="204"/>
      <c r="NXK5" s="204"/>
      <c r="NXL5" s="204"/>
      <c r="NXM5" s="204"/>
      <c r="NXN5" s="204"/>
      <c r="NXO5" s="204"/>
      <c r="NXP5" s="204"/>
      <c r="NXQ5" s="204"/>
      <c r="NXR5" s="204"/>
      <c r="NXS5" s="204"/>
      <c r="NXT5" s="204"/>
      <c r="NXU5" s="204"/>
      <c r="NXV5" s="204"/>
      <c r="NXW5" s="204"/>
      <c r="NXX5" s="204"/>
      <c r="NXY5" s="204"/>
      <c r="NXZ5" s="204"/>
      <c r="NYA5" s="204"/>
      <c r="NYB5" s="204"/>
      <c r="NYC5" s="204"/>
      <c r="NYD5" s="204"/>
      <c r="NYE5" s="204"/>
      <c r="NYF5" s="204"/>
      <c r="NYG5" s="204"/>
      <c r="NYH5" s="204"/>
      <c r="NYI5" s="204"/>
      <c r="NYJ5" s="204"/>
      <c r="NYK5" s="204"/>
      <c r="NYL5" s="204"/>
      <c r="NYM5" s="204"/>
      <c r="NYN5" s="204"/>
      <c r="NYO5" s="204"/>
      <c r="NYP5" s="204"/>
      <c r="NYQ5" s="204"/>
      <c r="NYR5" s="204"/>
      <c r="NYS5" s="204"/>
      <c r="NYT5" s="204"/>
      <c r="NYU5" s="204"/>
      <c r="NYV5" s="204"/>
      <c r="NYW5" s="204"/>
      <c r="NYX5" s="204"/>
      <c r="NYY5" s="204"/>
      <c r="NYZ5" s="204"/>
      <c r="NZA5" s="204"/>
      <c r="NZB5" s="204"/>
      <c r="NZC5" s="204"/>
      <c r="NZD5" s="204"/>
      <c r="NZE5" s="204"/>
      <c r="NZF5" s="204"/>
      <c r="NZG5" s="204"/>
      <c r="NZH5" s="204"/>
      <c r="NZI5" s="204"/>
      <c r="NZJ5" s="204"/>
      <c r="NZK5" s="204"/>
      <c r="NZL5" s="204"/>
      <c r="NZM5" s="204"/>
      <c r="NZN5" s="204"/>
      <c r="NZO5" s="204"/>
      <c r="NZP5" s="204"/>
      <c r="NZQ5" s="204"/>
      <c r="NZR5" s="204"/>
      <c r="NZS5" s="204"/>
      <c r="NZT5" s="204"/>
      <c r="NZU5" s="204"/>
      <c r="NZV5" s="204"/>
      <c r="NZW5" s="204"/>
      <c r="NZX5" s="204"/>
      <c r="NZY5" s="204"/>
      <c r="NZZ5" s="204"/>
      <c r="OAA5" s="204"/>
      <c r="OAB5" s="204"/>
      <c r="OAC5" s="204"/>
      <c r="OAD5" s="204"/>
      <c r="OAE5" s="204"/>
      <c r="OAF5" s="204"/>
      <c r="OAG5" s="204"/>
      <c r="OAH5" s="204"/>
      <c r="OAI5" s="204"/>
      <c r="OAJ5" s="204"/>
      <c r="OAK5" s="204"/>
      <c r="OAL5" s="204"/>
      <c r="OAM5" s="204"/>
      <c r="OAN5" s="204"/>
      <c r="OAO5" s="204"/>
      <c r="OAP5" s="204"/>
      <c r="OAQ5" s="204"/>
      <c r="OAR5" s="204"/>
      <c r="OAS5" s="204"/>
      <c r="OAT5" s="204"/>
      <c r="OAU5" s="204"/>
      <c r="OAV5" s="204"/>
      <c r="OAW5" s="204"/>
      <c r="OAX5" s="204"/>
      <c r="OAY5" s="204"/>
      <c r="OAZ5" s="204"/>
      <c r="OBA5" s="204"/>
      <c r="OBB5" s="204"/>
      <c r="OBC5" s="204"/>
      <c r="OBD5" s="204"/>
      <c r="OBE5" s="204"/>
      <c r="OBF5" s="204"/>
      <c r="OBG5" s="204"/>
      <c r="OBH5" s="204"/>
      <c r="OBI5" s="204"/>
      <c r="OBJ5" s="204"/>
      <c r="OBK5" s="204"/>
      <c r="OBL5" s="204"/>
      <c r="OBM5" s="204"/>
      <c r="OBN5" s="204"/>
      <c r="OBO5" s="204"/>
      <c r="OBP5" s="204"/>
      <c r="OBQ5" s="204"/>
      <c r="OBR5" s="204"/>
      <c r="OBS5" s="204"/>
      <c r="OBT5" s="204"/>
      <c r="OBU5" s="204"/>
      <c r="OBV5" s="204"/>
      <c r="OBW5" s="204"/>
      <c r="OBX5" s="204"/>
      <c r="OBY5" s="204"/>
      <c r="OBZ5" s="204"/>
      <c r="OCA5" s="204"/>
      <c r="OCB5" s="204"/>
      <c r="OCC5" s="204"/>
      <c r="OCD5" s="204"/>
      <c r="OCE5" s="204"/>
      <c r="OCF5" s="204"/>
      <c r="OCG5" s="204"/>
      <c r="OCH5" s="204"/>
      <c r="OCI5" s="204"/>
      <c r="OCJ5" s="204"/>
      <c r="OCK5" s="204"/>
      <c r="OCL5" s="204"/>
      <c r="OCM5" s="204"/>
      <c r="OCN5" s="204"/>
      <c r="OCO5" s="204"/>
      <c r="OCP5" s="204"/>
      <c r="OCQ5" s="204"/>
      <c r="OCR5" s="204"/>
      <c r="OCS5" s="204"/>
      <c r="OCT5" s="204"/>
      <c r="OCU5" s="204"/>
      <c r="OCV5" s="204"/>
      <c r="OCW5" s="204"/>
      <c r="OCX5" s="204"/>
      <c r="OCY5" s="204"/>
      <c r="OCZ5" s="204"/>
      <c r="ODA5" s="204"/>
      <c r="ODB5" s="204"/>
      <c r="ODC5" s="204"/>
      <c r="ODD5" s="204"/>
      <c r="ODE5" s="204"/>
      <c r="ODF5" s="204"/>
      <c r="ODG5" s="204"/>
      <c r="ODH5" s="204"/>
      <c r="ODI5" s="204"/>
      <c r="ODJ5" s="204"/>
      <c r="ODK5" s="204"/>
      <c r="ODL5" s="204"/>
      <c r="ODM5" s="204"/>
      <c r="ODN5" s="204"/>
      <c r="ODO5" s="204"/>
      <c r="ODP5" s="204"/>
      <c r="ODQ5" s="204"/>
      <c r="ODR5" s="204"/>
      <c r="ODS5" s="204"/>
      <c r="ODT5" s="204"/>
      <c r="ODU5" s="204"/>
      <c r="ODV5" s="204"/>
      <c r="ODW5" s="204"/>
      <c r="ODX5" s="204"/>
      <c r="ODY5" s="204"/>
      <c r="ODZ5" s="204"/>
      <c r="OEA5" s="204"/>
      <c r="OEB5" s="204"/>
      <c r="OEC5" s="204"/>
      <c r="OED5" s="204"/>
      <c r="OEE5" s="204"/>
      <c r="OEF5" s="204"/>
      <c r="OEG5" s="204"/>
      <c r="OEH5" s="204"/>
      <c r="OEI5" s="204"/>
      <c r="OEJ5" s="204"/>
      <c r="OEK5" s="204"/>
      <c r="OEL5" s="204"/>
      <c r="OEM5" s="204"/>
      <c r="OEN5" s="204"/>
      <c r="OEO5" s="204"/>
      <c r="OEP5" s="204"/>
      <c r="OEQ5" s="204"/>
      <c r="OER5" s="204"/>
      <c r="OES5" s="204"/>
      <c r="OET5" s="204"/>
      <c r="OEU5" s="204"/>
      <c r="OEV5" s="204"/>
      <c r="OEW5" s="204"/>
      <c r="OEX5" s="204"/>
      <c r="OEY5" s="204"/>
      <c r="OEZ5" s="204"/>
      <c r="OFA5" s="204"/>
      <c r="OFB5" s="204"/>
      <c r="OFC5" s="204"/>
      <c r="OFD5" s="204"/>
      <c r="OFE5" s="204"/>
      <c r="OFF5" s="204"/>
      <c r="OFG5" s="204"/>
      <c r="OFH5" s="204"/>
      <c r="OFI5" s="204"/>
      <c r="OFJ5" s="204"/>
      <c r="OFK5" s="204"/>
      <c r="OFL5" s="204"/>
      <c r="OFM5" s="204"/>
      <c r="OFN5" s="204"/>
      <c r="OFO5" s="204"/>
      <c r="OFP5" s="204"/>
      <c r="OFQ5" s="204"/>
      <c r="OFR5" s="204"/>
      <c r="OFS5" s="204"/>
      <c r="OFT5" s="204"/>
      <c r="OFU5" s="204"/>
      <c r="OFV5" s="204"/>
      <c r="OFW5" s="204"/>
      <c r="OFX5" s="204"/>
      <c r="OFY5" s="204"/>
      <c r="OFZ5" s="204"/>
      <c r="OGA5" s="204"/>
      <c r="OGB5" s="204"/>
      <c r="OGC5" s="204"/>
      <c r="OGD5" s="204"/>
      <c r="OGE5" s="204"/>
      <c r="OGF5" s="204"/>
      <c r="OGG5" s="204"/>
      <c r="OGH5" s="204"/>
      <c r="OGI5" s="204"/>
      <c r="OGJ5" s="204"/>
      <c r="OGK5" s="204"/>
      <c r="OGL5" s="204"/>
      <c r="OGM5" s="204"/>
      <c r="OGN5" s="204"/>
      <c r="OGO5" s="204"/>
      <c r="OGP5" s="204"/>
      <c r="OGQ5" s="204"/>
      <c r="OGR5" s="204"/>
      <c r="OGS5" s="204"/>
      <c r="OGT5" s="204"/>
      <c r="OGU5" s="204"/>
      <c r="OGV5" s="204"/>
      <c r="OGW5" s="204"/>
      <c r="OGX5" s="204"/>
      <c r="OGY5" s="204"/>
      <c r="OGZ5" s="204"/>
      <c r="OHA5" s="204"/>
      <c r="OHB5" s="204"/>
      <c r="OHC5" s="204"/>
      <c r="OHD5" s="204"/>
      <c r="OHE5" s="204"/>
      <c r="OHF5" s="204"/>
      <c r="OHG5" s="204"/>
      <c r="OHH5" s="204"/>
      <c r="OHI5" s="204"/>
      <c r="OHJ5" s="204"/>
      <c r="OHK5" s="204"/>
      <c r="OHL5" s="204"/>
      <c r="OHM5" s="204"/>
      <c r="OHN5" s="204"/>
      <c r="OHO5" s="204"/>
      <c r="OHP5" s="204"/>
      <c r="OHQ5" s="204"/>
      <c r="OHR5" s="204"/>
      <c r="OHS5" s="204"/>
      <c r="OHT5" s="204"/>
      <c r="OHU5" s="204"/>
      <c r="OHV5" s="204"/>
      <c r="OHW5" s="204"/>
      <c r="OHX5" s="204"/>
      <c r="OHY5" s="204"/>
      <c r="OHZ5" s="204"/>
      <c r="OIA5" s="204"/>
      <c r="OIB5" s="204"/>
      <c r="OIC5" s="204"/>
      <c r="OID5" s="204"/>
      <c r="OIE5" s="204"/>
      <c r="OIF5" s="204"/>
      <c r="OIG5" s="204"/>
      <c r="OIH5" s="204"/>
      <c r="OII5" s="204"/>
      <c r="OIJ5" s="204"/>
      <c r="OIK5" s="204"/>
      <c r="OIL5" s="204"/>
      <c r="OIM5" s="204"/>
      <c r="OIN5" s="204"/>
      <c r="OIO5" s="204"/>
      <c r="OIP5" s="204"/>
      <c r="OIQ5" s="204"/>
      <c r="OIR5" s="204"/>
      <c r="OIS5" s="204"/>
      <c r="OIT5" s="204"/>
      <c r="OIU5" s="204"/>
      <c r="OIV5" s="204"/>
      <c r="OIW5" s="204"/>
      <c r="OIX5" s="204"/>
      <c r="OIY5" s="204"/>
      <c r="OIZ5" s="204"/>
      <c r="OJA5" s="204"/>
      <c r="OJB5" s="204"/>
      <c r="OJC5" s="204"/>
      <c r="OJD5" s="204"/>
      <c r="OJE5" s="204"/>
      <c r="OJF5" s="204"/>
      <c r="OJG5" s="204"/>
      <c r="OJH5" s="204"/>
      <c r="OJI5" s="204"/>
      <c r="OJJ5" s="204"/>
      <c r="OJK5" s="204"/>
      <c r="OJL5" s="204"/>
      <c r="OJM5" s="204"/>
      <c r="OJN5" s="204"/>
      <c r="OJO5" s="204"/>
      <c r="OJP5" s="204"/>
      <c r="OJQ5" s="204"/>
      <c r="OJR5" s="204"/>
      <c r="OJS5" s="204"/>
      <c r="OJT5" s="204"/>
      <c r="OJU5" s="204"/>
      <c r="OJV5" s="204"/>
      <c r="OJW5" s="204"/>
      <c r="OJX5" s="204"/>
      <c r="OJY5" s="204"/>
      <c r="OJZ5" s="204"/>
      <c r="OKA5" s="204"/>
      <c r="OKB5" s="204"/>
      <c r="OKC5" s="204"/>
      <c r="OKD5" s="204"/>
      <c r="OKE5" s="204"/>
      <c r="OKF5" s="204"/>
      <c r="OKG5" s="204"/>
      <c r="OKH5" s="204"/>
      <c r="OKI5" s="204"/>
      <c r="OKJ5" s="204"/>
      <c r="OKK5" s="204"/>
      <c r="OKL5" s="204"/>
      <c r="OKM5" s="204"/>
      <c r="OKN5" s="204"/>
      <c r="OKO5" s="204"/>
      <c r="OKP5" s="204"/>
      <c r="OKQ5" s="204"/>
      <c r="OKR5" s="204"/>
      <c r="OKS5" s="204"/>
      <c r="OKT5" s="204"/>
      <c r="OKU5" s="204"/>
      <c r="OKV5" s="204"/>
      <c r="OKW5" s="204"/>
      <c r="OKX5" s="204"/>
      <c r="OKY5" s="204"/>
      <c r="OKZ5" s="204"/>
      <c r="OLA5" s="204"/>
      <c r="OLB5" s="204"/>
      <c r="OLC5" s="204"/>
      <c r="OLD5" s="204"/>
      <c r="OLE5" s="204"/>
      <c r="OLF5" s="204"/>
      <c r="OLG5" s="204"/>
      <c r="OLH5" s="204"/>
      <c r="OLI5" s="204"/>
      <c r="OLJ5" s="204"/>
      <c r="OLK5" s="204"/>
      <c r="OLL5" s="204"/>
      <c r="OLM5" s="204"/>
      <c r="OLN5" s="204"/>
      <c r="OLO5" s="204"/>
      <c r="OLP5" s="204"/>
      <c r="OLQ5" s="204"/>
      <c r="OLR5" s="204"/>
      <c r="OLS5" s="204"/>
      <c r="OLT5" s="204"/>
      <c r="OLU5" s="204"/>
      <c r="OLV5" s="204"/>
      <c r="OLW5" s="204"/>
      <c r="OLX5" s="204"/>
      <c r="OLY5" s="204"/>
      <c r="OLZ5" s="204"/>
      <c r="OMA5" s="204"/>
      <c r="OMB5" s="204"/>
      <c r="OMC5" s="204"/>
      <c r="OMD5" s="204"/>
      <c r="OME5" s="204"/>
      <c r="OMF5" s="204"/>
      <c r="OMG5" s="204"/>
      <c r="OMH5" s="204"/>
      <c r="OMI5" s="204"/>
      <c r="OMJ5" s="204"/>
      <c r="OMK5" s="204"/>
      <c r="OML5" s="204"/>
      <c r="OMM5" s="204"/>
      <c r="OMN5" s="204"/>
      <c r="OMO5" s="204"/>
      <c r="OMP5" s="204"/>
      <c r="OMQ5" s="204"/>
      <c r="OMR5" s="204"/>
      <c r="OMS5" s="204"/>
      <c r="OMT5" s="204"/>
      <c r="OMU5" s="204"/>
      <c r="OMV5" s="204"/>
      <c r="OMW5" s="204"/>
      <c r="OMX5" s="204"/>
      <c r="OMY5" s="204"/>
      <c r="OMZ5" s="204"/>
      <c r="ONA5" s="204"/>
      <c r="ONB5" s="204"/>
      <c r="ONC5" s="204"/>
      <c r="OND5" s="204"/>
      <c r="ONE5" s="204"/>
      <c r="ONF5" s="204"/>
      <c r="ONG5" s="204"/>
      <c r="ONH5" s="204"/>
      <c r="ONI5" s="204"/>
      <c r="ONJ5" s="204"/>
      <c r="ONK5" s="204"/>
      <c r="ONL5" s="204"/>
      <c r="ONM5" s="204"/>
      <c r="ONN5" s="204"/>
      <c r="ONO5" s="204"/>
      <c r="ONP5" s="204"/>
      <c r="ONQ5" s="204"/>
      <c r="ONR5" s="204"/>
      <c r="ONS5" s="204"/>
      <c r="ONT5" s="204"/>
      <c r="ONU5" s="204"/>
      <c r="ONV5" s="204"/>
      <c r="ONW5" s="204"/>
      <c r="ONX5" s="204"/>
      <c r="ONY5" s="204"/>
      <c r="ONZ5" s="204"/>
      <c r="OOA5" s="204"/>
      <c r="OOB5" s="204"/>
      <c r="OOC5" s="204"/>
      <c r="OOD5" s="204"/>
      <c r="OOE5" s="204"/>
      <c r="OOF5" s="204"/>
      <c r="OOG5" s="204"/>
      <c r="OOH5" s="204"/>
      <c r="OOI5" s="204"/>
      <c r="OOJ5" s="204"/>
      <c r="OOK5" s="204"/>
      <c r="OOL5" s="204"/>
      <c r="OOM5" s="204"/>
      <c r="OON5" s="204"/>
      <c r="OOO5" s="204"/>
      <c r="OOP5" s="204"/>
      <c r="OOQ5" s="204"/>
      <c r="OOR5" s="204"/>
      <c r="OOS5" s="204"/>
      <c r="OOT5" s="204"/>
      <c r="OOU5" s="204"/>
      <c r="OOV5" s="204"/>
      <c r="OOW5" s="204"/>
      <c r="OOX5" s="204"/>
      <c r="OOY5" s="204"/>
      <c r="OOZ5" s="204"/>
      <c r="OPA5" s="204"/>
      <c r="OPB5" s="204"/>
      <c r="OPC5" s="204"/>
      <c r="OPD5" s="204"/>
      <c r="OPE5" s="204"/>
      <c r="OPF5" s="204"/>
      <c r="OPG5" s="204"/>
      <c r="OPH5" s="204"/>
      <c r="OPI5" s="204"/>
      <c r="OPJ5" s="204"/>
      <c r="OPK5" s="204"/>
      <c r="OPL5" s="204"/>
      <c r="OPM5" s="204"/>
      <c r="OPN5" s="204"/>
      <c r="OPO5" s="204"/>
      <c r="OPP5" s="204"/>
      <c r="OPQ5" s="204"/>
      <c r="OPR5" s="204"/>
      <c r="OPS5" s="204"/>
      <c r="OPT5" s="204"/>
      <c r="OPU5" s="204"/>
      <c r="OPV5" s="204"/>
      <c r="OPW5" s="204"/>
      <c r="OPX5" s="204"/>
      <c r="OPY5" s="204"/>
      <c r="OPZ5" s="204"/>
      <c r="OQA5" s="204"/>
      <c r="OQB5" s="204"/>
      <c r="OQC5" s="204"/>
      <c r="OQD5" s="204"/>
      <c r="OQE5" s="204"/>
      <c r="OQF5" s="204"/>
      <c r="OQG5" s="204"/>
      <c r="OQH5" s="204"/>
      <c r="OQI5" s="204"/>
      <c r="OQJ5" s="204"/>
      <c r="OQK5" s="204"/>
      <c r="OQL5" s="204"/>
      <c r="OQM5" s="204"/>
      <c r="OQN5" s="204"/>
      <c r="OQO5" s="204"/>
      <c r="OQP5" s="204"/>
      <c r="OQQ5" s="204"/>
      <c r="OQR5" s="204"/>
      <c r="OQS5" s="204"/>
      <c r="OQT5" s="204"/>
      <c r="OQU5" s="204"/>
      <c r="OQV5" s="204"/>
      <c r="OQW5" s="204"/>
      <c r="OQX5" s="204"/>
      <c r="OQY5" s="204"/>
      <c r="OQZ5" s="204"/>
      <c r="ORA5" s="204"/>
      <c r="ORB5" s="204"/>
      <c r="ORC5" s="204"/>
      <c r="ORD5" s="204"/>
      <c r="ORE5" s="204"/>
      <c r="ORF5" s="204"/>
      <c r="ORG5" s="204"/>
      <c r="ORH5" s="204"/>
      <c r="ORI5" s="204"/>
      <c r="ORJ5" s="204"/>
      <c r="ORK5" s="204"/>
      <c r="ORL5" s="204"/>
      <c r="ORM5" s="204"/>
      <c r="ORN5" s="204"/>
      <c r="ORO5" s="204"/>
      <c r="ORP5" s="204"/>
      <c r="ORQ5" s="204"/>
      <c r="ORR5" s="204"/>
      <c r="ORS5" s="204"/>
      <c r="ORT5" s="204"/>
      <c r="ORU5" s="204"/>
      <c r="ORV5" s="204"/>
      <c r="ORW5" s="204"/>
      <c r="ORX5" s="204"/>
      <c r="ORY5" s="204"/>
      <c r="ORZ5" s="204"/>
      <c r="OSA5" s="204"/>
      <c r="OSB5" s="204"/>
      <c r="OSC5" s="204"/>
      <c r="OSD5" s="204"/>
      <c r="OSE5" s="204"/>
      <c r="OSF5" s="204"/>
      <c r="OSG5" s="204"/>
      <c r="OSH5" s="204"/>
      <c r="OSI5" s="204"/>
      <c r="OSJ5" s="204"/>
      <c r="OSK5" s="204"/>
      <c r="OSL5" s="204"/>
      <c r="OSM5" s="204"/>
      <c r="OSN5" s="204"/>
      <c r="OSO5" s="204"/>
      <c r="OSP5" s="204"/>
      <c r="OSQ5" s="204"/>
      <c r="OSR5" s="204"/>
      <c r="OSS5" s="204"/>
      <c r="OST5" s="204"/>
      <c r="OSU5" s="204"/>
      <c r="OSV5" s="204"/>
      <c r="OSW5" s="204"/>
      <c r="OSX5" s="204"/>
      <c r="OSY5" s="204"/>
      <c r="OSZ5" s="204"/>
      <c r="OTA5" s="204"/>
      <c r="OTB5" s="204"/>
      <c r="OTC5" s="204"/>
      <c r="OTD5" s="204"/>
      <c r="OTE5" s="204"/>
      <c r="OTF5" s="204"/>
      <c r="OTG5" s="204"/>
      <c r="OTH5" s="204"/>
      <c r="OTI5" s="204"/>
      <c r="OTJ5" s="204"/>
      <c r="OTK5" s="204"/>
      <c r="OTL5" s="204"/>
      <c r="OTM5" s="204"/>
      <c r="OTN5" s="204"/>
      <c r="OTO5" s="204"/>
      <c r="OTP5" s="204"/>
      <c r="OTQ5" s="204"/>
      <c r="OTR5" s="204"/>
      <c r="OTS5" s="204"/>
      <c r="OTT5" s="204"/>
      <c r="OTU5" s="204"/>
      <c r="OTV5" s="204"/>
      <c r="OTW5" s="204"/>
      <c r="OTX5" s="204"/>
      <c r="OTY5" s="204"/>
      <c r="OTZ5" s="204"/>
      <c r="OUA5" s="204"/>
      <c r="OUB5" s="204"/>
      <c r="OUC5" s="204"/>
      <c r="OUD5" s="204"/>
      <c r="OUE5" s="204"/>
      <c r="OUF5" s="204"/>
      <c r="OUG5" s="204"/>
      <c r="OUH5" s="204"/>
      <c r="OUI5" s="204"/>
      <c r="OUJ5" s="204"/>
      <c r="OUK5" s="204"/>
      <c r="OUL5" s="204"/>
      <c r="OUM5" s="204"/>
      <c r="OUN5" s="204"/>
      <c r="OUO5" s="204"/>
      <c r="OUP5" s="204"/>
      <c r="OUQ5" s="204"/>
      <c r="OUR5" s="204"/>
      <c r="OUS5" s="204"/>
      <c r="OUT5" s="204"/>
      <c r="OUU5" s="204"/>
      <c r="OUV5" s="204"/>
      <c r="OUW5" s="204"/>
      <c r="OUX5" s="204"/>
      <c r="OUY5" s="204"/>
      <c r="OUZ5" s="204"/>
      <c r="OVA5" s="204"/>
      <c r="OVB5" s="204"/>
      <c r="OVC5" s="204"/>
      <c r="OVD5" s="204"/>
      <c r="OVE5" s="204"/>
      <c r="OVF5" s="204"/>
      <c r="OVG5" s="204"/>
      <c r="OVH5" s="204"/>
      <c r="OVI5" s="204"/>
      <c r="OVJ5" s="204"/>
      <c r="OVK5" s="204"/>
      <c r="OVL5" s="204"/>
      <c r="OVM5" s="204"/>
      <c r="OVN5" s="204"/>
      <c r="OVO5" s="204"/>
      <c r="OVP5" s="204"/>
      <c r="OVQ5" s="204"/>
      <c r="OVR5" s="204"/>
      <c r="OVS5" s="204"/>
      <c r="OVT5" s="204"/>
      <c r="OVU5" s="204"/>
      <c r="OVV5" s="204"/>
      <c r="OVW5" s="204"/>
      <c r="OVX5" s="204"/>
      <c r="OVY5" s="204"/>
      <c r="OVZ5" s="204"/>
      <c r="OWA5" s="204"/>
      <c r="OWB5" s="204"/>
      <c r="OWC5" s="204"/>
      <c r="OWD5" s="204"/>
      <c r="OWE5" s="204"/>
      <c r="OWF5" s="204"/>
      <c r="OWG5" s="204"/>
      <c r="OWH5" s="204"/>
      <c r="OWI5" s="204"/>
      <c r="OWJ5" s="204"/>
      <c r="OWK5" s="204"/>
      <c r="OWL5" s="204"/>
      <c r="OWM5" s="204"/>
      <c r="OWN5" s="204"/>
      <c r="OWO5" s="204"/>
      <c r="OWP5" s="204"/>
      <c r="OWQ5" s="204"/>
      <c r="OWR5" s="204"/>
      <c r="OWS5" s="204"/>
      <c r="OWT5" s="204"/>
      <c r="OWU5" s="204"/>
      <c r="OWV5" s="204"/>
      <c r="OWW5" s="204"/>
      <c r="OWX5" s="204"/>
      <c r="OWY5" s="204"/>
      <c r="OWZ5" s="204"/>
      <c r="OXA5" s="204"/>
      <c r="OXB5" s="204"/>
      <c r="OXC5" s="204"/>
      <c r="OXD5" s="204"/>
      <c r="OXE5" s="204"/>
      <c r="OXF5" s="204"/>
      <c r="OXG5" s="204"/>
      <c r="OXH5" s="204"/>
      <c r="OXI5" s="204"/>
      <c r="OXJ5" s="204"/>
      <c r="OXK5" s="204"/>
      <c r="OXL5" s="204"/>
      <c r="OXM5" s="204"/>
      <c r="OXN5" s="204"/>
      <c r="OXO5" s="204"/>
      <c r="OXP5" s="204"/>
      <c r="OXQ5" s="204"/>
      <c r="OXR5" s="204"/>
      <c r="OXS5" s="204"/>
      <c r="OXT5" s="204"/>
      <c r="OXU5" s="204"/>
      <c r="OXV5" s="204"/>
      <c r="OXW5" s="204"/>
      <c r="OXX5" s="204"/>
      <c r="OXY5" s="204"/>
      <c r="OXZ5" s="204"/>
      <c r="OYA5" s="204"/>
      <c r="OYB5" s="204"/>
      <c r="OYC5" s="204"/>
      <c r="OYD5" s="204"/>
      <c r="OYE5" s="204"/>
      <c r="OYF5" s="204"/>
      <c r="OYG5" s="204"/>
      <c r="OYH5" s="204"/>
      <c r="OYI5" s="204"/>
      <c r="OYJ5" s="204"/>
      <c r="OYK5" s="204"/>
      <c r="OYL5" s="204"/>
      <c r="OYM5" s="204"/>
      <c r="OYN5" s="204"/>
      <c r="OYO5" s="204"/>
      <c r="OYP5" s="204"/>
      <c r="OYQ5" s="204"/>
      <c r="OYR5" s="204"/>
      <c r="OYS5" s="204"/>
      <c r="OYT5" s="204"/>
      <c r="OYU5" s="204"/>
      <c r="OYV5" s="204"/>
      <c r="OYW5" s="204"/>
      <c r="OYX5" s="204"/>
      <c r="OYY5" s="204"/>
      <c r="OYZ5" s="204"/>
      <c r="OZA5" s="204"/>
      <c r="OZB5" s="204"/>
      <c r="OZC5" s="204"/>
      <c r="OZD5" s="204"/>
      <c r="OZE5" s="204"/>
      <c r="OZF5" s="204"/>
      <c r="OZG5" s="204"/>
      <c r="OZH5" s="204"/>
      <c r="OZI5" s="204"/>
      <c r="OZJ5" s="204"/>
      <c r="OZK5" s="204"/>
      <c r="OZL5" s="204"/>
      <c r="OZM5" s="204"/>
      <c r="OZN5" s="204"/>
      <c r="OZO5" s="204"/>
      <c r="OZP5" s="204"/>
      <c r="OZQ5" s="204"/>
      <c r="OZR5" s="204"/>
      <c r="OZS5" s="204"/>
      <c r="OZT5" s="204"/>
      <c r="OZU5" s="204"/>
      <c r="OZV5" s="204"/>
      <c r="OZW5" s="204"/>
      <c r="OZX5" s="204"/>
      <c r="OZY5" s="204"/>
      <c r="OZZ5" s="204"/>
      <c r="PAA5" s="204"/>
      <c r="PAB5" s="204"/>
      <c r="PAC5" s="204"/>
      <c r="PAD5" s="204"/>
      <c r="PAE5" s="204"/>
      <c r="PAF5" s="204"/>
      <c r="PAG5" s="204"/>
      <c r="PAH5" s="204"/>
      <c r="PAI5" s="204"/>
      <c r="PAJ5" s="204"/>
      <c r="PAK5" s="204"/>
      <c r="PAL5" s="204"/>
      <c r="PAM5" s="204"/>
      <c r="PAN5" s="204"/>
      <c r="PAO5" s="204"/>
      <c r="PAP5" s="204"/>
      <c r="PAQ5" s="204"/>
      <c r="PAR5" s="204"/>
      <c r="PAS5" s="204"/>
      <c r="PAT5" s="204"/>
      <c r="PAU5" s="204"/>
      <c r="PAV5" s="204"/>
      <c r="PAW5" s="204"/>
      <c r="PAX5" s="204"/>
      <c r="PAY5" s="204"/>
      <c r="PAZ5" s="204"/>
      <c r="PBA5" s="204"/>
      <c r="PBB5" s="204"/>
      <c r="PBC5" s="204"/>
      <c r="PBD5" s="204"/>
      <c r="PBE5" s="204"/>
      <c r="PBF5" s="204"/>
      <c r="PBG5" s="204"/>
      <c r="PBH5" s="204"/>
      <c r="PBI5" s="204"/>
      <c r="PBJ5" s="204"/>
      <c r="PBK5" s="204"/>
      <c r="PBL5" s="204"/>
      <c r="PBM5" s="204"/>
      <c r="PBN5" s="204"/>
      <c r="PBO5" s="204"/>
      <c r="PBP5" s="204"/>
      <c r="PBQ5" s="204"/>
      <c r="PBR5" s="204"/>
      <c r="PBS5" s="204"/>
      <c r="PBT5" s="204"/>
      <c r="PBU5" s="204"/>
      <c r="PBV5" s="204"/>
      <c r="PBW5" s="204"/>
      <c r="PBX5" s="204"/>
      <c r="PBY5" s="204"/>
      <c r="PBZ5" s="204"/>
      <c r="PCA5" s="204"/>
      <c r="PCB5" s="204"/>
      <c r="PCC5" s="204"/>
      <c r="PCD5" s="204"/>
      <c r="PCE5" s="204"/>
      <c r="PCF5" s="204"/>
      <c r="PCG5" s="204"/>
      <c r="PCH5" s="204"/>
      <c r="PCI5" s="204"/>
      <c r="PCJ5" s="204"/>
      <c r="PCK5" s="204"/>
      <c r="PCL5" s="204"/>
      <c r="PCM5" s="204"/>
      <c r="PCN5" s="204"/>
      <c r="PCO5" s="204"/>
      <c r="PCP5" s="204"/>
      <c r="PCQ5" s="204"/>
      <c r="PCR5" s="204"/>
      <c r="PCS5" s="204"/>
      <c r="PCT5" s="204"/>
      <c r="PCU5" s="204"/>
      <c r="PCV5" s="204"/>
      <c r="PCW5" s="204"/>
      <c r="PCX5" s="204"/>
      <c r="PCY5" s="204"/>
      <c r="PCZ5" s="204"/>
      <c r="PDA5" s="204"/>
      <c r="PDB5" s="204"/>
      <c r="PDC5" s="204"/>
      <c r="PDD5" s="204"/>
      <c r="PDE5" s="204"/>
      <c r="PDF5" s="204"/>
      <c r="PDG5" s="204"/>
      <c r="PDH5" s="204"/>
      <c r="PDI5" s="204"/>
      <c r="PDJ5" s="204"/>
      <c r="PDK5" s="204"/>
      <c r="PDL5" s="204"/>
      <c r="PDM5" s="204"/>
      <c r="PDN5" s="204"/>
      <c r="PDO5" s="204"/>
      <c r="PDP5" s="204"/>
      <c r="PDQ5" s="204"/>
      <c r="PDR5" s="204"/>
      <c r="PDS5" s="204"/>
      <c r="PDT5" s="204"/>
      <c r="PDU5" s="204"/>
      <c r="PDV5" s="204"/>
      <c r="PDW5" s="204"/>
      <c r="PDX5" s="204"/>
      <c r="PDY5" s="204"/>
      <c r="PDZ5" s="204"/>
      <c r="PEA5" s="204"/>
      <c r="PEB5" s="204"/>
      <c r="PEC5" s="204"/>
      <c r="PED5" s="204"/>
      <c r="PEE5" s="204"/>
      <c r="PEF5" s="204"/>
      <c r="PEG5" s="204"/>
      <c r="PEH5" s="204"/>
      <c r="PEI5" s="204"/>
      <c r="PEJ5" s="204"/>
      <c r="PEK5" s="204"/>
      <c r="PEL5" s="204"/>
      <c r="PEM5" s="204"/>
      <c r="PEN5" s="204"/>
      <c r="PEO5" s="204"/>
      <c r="PEP5" s="204"/>
      <c r="PEQ5" s="204"/>
      <c r="PER5" s="204"/>
      <c r="PES5" s="204"/>
      <c r="PET5" s="204"/>
      <c r="PEU5" s="204"/>
      <c r="PEV5" s="204"/>
      <c r="PEW5" s="204"/>
      <c r="PEX5" s="204"/>
      <c r="PEY5" s="204"/>
      <c r="PEZ5" s="204"/>
      <c r="PFA5" s="204"/>
      <c r="PFB5" s="204"/>
      <c r="PFC5" s="204"/>
      <c r="PFD5" s="204"/>
      <c r="PFE5" s="204"/>
      <c r="PFF5" s="204"/>
      <c r="PFG5" s="204"/>
      <c r="PFH5" s="204"/>
      <c r="PFI5" s="204"/>
      <c r="PFJ5" s="204"/>
      <c r="PFK5" s="204"/>
      <c r="PFL5" s="204"/>
      <c r="PFM5" s="204"/>
      <c r="PFN5" s="204"/>
      <c r="PFO5" s="204"/>
      <c r="PFP5" s="204"/>
      <c r="PFQ5" s="204"/>
      <c r="PFR5" s="204"/>
      <c r="PFS5" s="204"/>
      <c r="PFT5" s="204"/>
      <c r="PFU5" s="204"/>
      <c r="PFV5" s="204"/>
      <c r="PFW5" s="204"/>
      <c r="PFX5" s="204"/>
      <c r="PFY5" s="204"/>
      <c r="PFZ5" s="204"/>
      <c r="PGA5" s="204"/>
      <c r="PGB5" s="204"/>
      <c r="PGC5" s="204"/>
      <c r="PGD5" s="204"/>
      <c r="PGE5" s="204"/>
      <c r="PGF5" s="204"/>
      <c r="PGG5" s="204"/>
      <c r="PGH5" s="204"/>
      <c r="PGI5" s="204"/>
      <c r="PGJ5" s="204"/>
      <c r="PGK5" s="204"/>
      <c r="PGL5" s="204"/>
      <c r="PGM5" s="204"/>
      <c r="PGN5" s="204"/>
      <c r="PGO5" s="204"/>
      <c r="PGP5" s="204"/>
      <c r="PGQ5" s="204"/>
      <c r="PGR5" s="204"/>
      <c r="PGS5" s="204"/>
      <c r="PGT5" s="204"/>
      <c r="PGU5" s="204"/>
      <c r="PGV5" s="204"/>
      <c r="PGW5" s="204"/>
      <c r="PGX5" s="204"/>
      <c r="PGY5" s="204"/>
      <c r="PGZ5" s="204"/>
      <c r="PHA5" s="204"/>
      <c r="PHB5" s="204"/>
      <c r="PHC5" s="204"/>
      <c r="PHD5" s="204"/>
      <c r="PHE5" s="204"/>
      <c r="PHF5" s="204"/>
      <c r="PHG5" s="204"/>
      <c r="PHH5" s="204"/>
      <c r="PHI5" s="204"/>
      <c r="PHJ5" s="204"/>
      <c r="PHK5" s="204"/>
      <c r="PHL5" s="204"/>
      <c r="PHM5" s="204"/>
      <c r="PHN5" s="204"/>
      <c r="PHO5" s="204"/>
      <c r="PHP5" s="204"/>
      <c r="PHQ5" s="204"/>
      <c r="PHR5" s="204"/>
      <c r="PHS5" s="204"/>
      <c r="PHT5" s="204"/>
      <c r="PHU5" s="204"/>
      <c r="PHV5" s="204"/>
      <c r="PHW5" s="204"/>
      <c r="PHX5" s="204"/>
      <c r="PHY5" s="204"/>
      <c r="PHZ5" s="204"/>
      <c r="PIA5" s="204"/>
      <c r="PIB5" s="204"/>
      <c r="PIC5" s="204"/>
      <c r="PID5" s="204"/>
      <c r="PIE5" s="204"/>
      <c r="PIF5" s="204"/>
      <c r="PIG5" s="204"/>
      <c r="PIH5" s="204"/>
      <c r="PII5" s="204"/>
      <c r="PIJ5" s="204"/>
      <c r="PIK5" s="204"/>
      <c r="PIL5" s="204"/>
      <c r="PIM5" s="204"/>
      <c r="PIN5" s="204"/>
      <c r="PIO5" s="204"/>
      <c r="PIP5" s="204"/>
      <c r="PIQ5" s="204"/>
      <c r="PIR5" s="204"/>
      <c r="PIS5" s="204"/>
      <c r="PIT5" s="204"/>
      <c r="PIU5" s="204"/>
      <c r="PIV5" s="204"/>
      <c r="PIW5" s="204"/>
      <c r="PIX5" s="204"/>
      <c r="PIY5" s="204"/>
      <c r="PIZ5" s="204"/>
      <c r="PJA5" s="204"/>
      <c r="PJB5" s="204"/>
      <c r="PJC5" s="204"/>
      <c r="PJD5" s="204"/>
      <c r="PJE5" s="204"/>
      <c r="PJF5" s="204"/>
      <c r="PJG5" s="204"/>
      <c r="PJH5" s="204"/>
      <c r="PJI5" s="204"/>
      <c r="PJJ5" s="204"/>
      <c r="PJK5" s="204"/>
      <c r="PJL5" s="204"/>
      <c r="PJM5" s="204"/>
      <c r="PJN5" s="204"/>
      <c r="PJO5" s="204"/>
      <c r="PJP5" s="204"/>
      <c r="PJQ5" s="204"/>
      <c r="PJR5" s="204"/>
      <c r="PJS5" s="204"/>
      <c r="PJT5" s="204"/>
      <c r="PJU5" s="204"/>
      <c r="PJV5" s="204"/>
      <c r="PJW5" s="204"/>
      <c r="PJX5" s="204"/>
      <c r="PJY5" s="204"/>
      <c r="PJZ5" s="204"/>
      <c r="PKA5" s="204"/>
      <c r="PKB5" s="204"/>
      <c r="PKC5" s="204"/>
      <c r="PKD5" s="204"/>
      <c r="PKE5" s="204"/>
      <c r="PKF5" s="204"/>
      <c r="PKG5" s="204"/>
      <c r="PKH5" s="204"/>
      <c r="PKI5" s="204"/>
      <c r="PKJ5" s="204"/>
      <c r="PKK5" s="204"/>
      <c r="PKL5" s="204"/>
      <c r="PKM5" s="204"/>
      <c r="PKN5" s="204"/>
      <c r="PKO5" s="204"/>
      <c r="PKP5" s="204"/>
      <c r="PKQ5" s="204"/>
      <c r="PKR5" s="204"/>
      <c r="PKS5" s="204"/>
      <c r="PKT5" s="204"/>
      <c r="PKU5" s="204"/>
      <c r="PKV5" s="204"/>
      <c r="PKW5" s="204"/>
      <c r="PKX5" s="204"/>
      <c r="PKY5" s="204"/>
      <c r="PKZ5" s="204"/>
      <c r="PLA5" s="204"/>
      <c r="PLB5" s="204"/>
      <c r="PLC5" s="204"/>
      <c r="PLD5" s="204"/>
      <c r="PLE5" s="204"/>
      <c r="PLF5" s="204"/>
      <c r="PLG5" s="204"/>
      <c r="PLH5" s="204"/>
      <c r="PLI5" s="204"/>
      <c r="PLJ5" s="204"/>
      <c r="PLK5" s="204"/>
      <c r="PLL5" s="204"/>
      <c r="PLM5" s="204"/>
      <c r="PLN5" s="204"/>
      <c r="PLO5" s="204"/>
      <c r="PLP5" s="204"/>
      <c r="PLQ5" s="204"/>
      <c r="PLR5" s="204"/>
      <c r="PLS5" s="204"/>
      <c r="PLT5" s="204"/>
      <c r="PLU5" s="204"/>
      <c r="PLV5" s="204"/>
      <c r="PLW5" s="204"/>
      <c r="PLX5" s="204"/>
      <c r="PLY5" s="204"/>
      <c r="PLZ5" s="204"/>
      <c r="PMA5" s="204"/>
      <c r="PMB5" s="204"/>
      <c r="PMC5" s="204"/>
      <c r="PMD5" s="204"/>
      <c r="PME5" s="204"/>
      <c r="PMF5" s="204"/>
      <c r="PMG5" s="204"/>
      <c r="PMH5" s="204"/>
      <c r="PMI5" s="204"/>
      <c r="PMJ5" s="204"/>
      <c r="PMK5" s="204"/>
      <c r="PML5" s="204"/>
      <c r="PMM5" s="204"/>
      <c r="PMN5" s="204"/>
      <c r="PMO5" s="204"/>
      <c r="PMP5" s="204"/>
      <c r="PMQ5" s="204"/>
      <c r="PMR5" s="204"/>
      <c r="PMS5" s="204"/>
      <c r="PMT5" s="204"/>
      <c r="PMU5" s="204"/>
      <c r="PMV5" s="204"/>
      <c r="PMW5" s="204"/>
      <c r="PMX5" s="204"/>
      <c r="PMY5" s="204"/>
      <c r="PMZ5" s="204"/>
      <c r="PNA5" s="204"/>
      <c r="PNB5" s="204"/>
      <c r="PNC5" s="204"/>
      <c r="PND5" s="204"/>
      <c r="PNE5" s="204"/>
      <c r="PNF5" s="204"/>
      <c r="PNG5" s="204"/>
      <c r="PNH5" s="204"/>
      <c r="PNI5" s="204"/>
      <c r="PNJ5" s="204"/>
      <c r="PNK5" s="204"/>
      <c r="PNL5" s="204"/>
      <c r="PNM5" s="204"/>
      <c r="PNN5" s="204"/>
      <c r="PNO5" s="204"/>
      <c r="PNP5" s="204"/>
      <c r="PNQ5" s="204"/>
      <c r="PNR5" s="204"/>
      <c r="PNS5" s="204"/>
      <c r="PNT5" s="204"/>
      <c r="PNU5" s="204"/>
      <c r="PNV5" s="204"/>
      <c r="PNW5" s="204"/>
      <c r="PNX5" s="204"/>
      <c r="PNY5" s="204"/>
      <c r="PNZ5" s="204"/>
      <c r="POA5" s="204"/>
      <c r="POB5" s="204"/>
      <c r="POC5" s="204"/>
      <c r="POD5" s="204"/>
      <c r="POE5" s="204"/>
      <c r="POF5" s="204"/>
      <c r="POG5" s="204"/>
      <c r="POH5" s="204"/>
      <c r="POI5" s="204"/>
      <c r="POJ5" s="204"/>
      <c r="POK5" s="204"/>
      <c r="POL5" s="204"/>
      <c r="POM5" s="204"/>
      <c r="PON5" s="204"/>
      <c r="POO5" s="204"/>
      <c r="POP5" s="204"/>
      <c r="POQ5" s="204"/>
      <c r="POR5" s="204"/>
      <c r="POS5" s="204"/>
      <c r="POT5" s="204"/>
      <c r="POU5" s="204"/>
      <c r="POV5" s="204"/>
      <c r="POW5" s="204"/>
      <c r="POX5" s="204"/>
      <c r="POY5" s="204"/>
      <c r="POZ5" s="204"/>
      <c r="PPA5" s="204"/>
      <c r="PPB5" s="204"/>
      <c r="PPC5" s="204"/>
      <c r="PPD5" s="204"/>
      <c r="PPE5" s="204"/>
      <c r="PPF5" s="204"/>
      <c r="PPG5" s="204"/>
      <c r="PPH5" s="204"/>
      <c r="PPI5" s="204"/>
      <c r="PPJ5" s="204"/>
      <c r="PPK5" s="204"/>
      <c r="PPL5" s="204"/>
      <c r="PPM5" s="204"/>
      <c r="PPN5" s="204"/>
      <c r="PPO5" s="204"/>
      <c r="PPP5" s="204"/>
      <c r="PPQ5" s="204"/>
      <c r="PPR5" s="204"/>
      <c r="PPS5" s="204"/>
      <c r="PPT5" s="204"/>
      <c r="PPU5" s="204"/>
      <c r="PPV5" s="204"/>
      <c r="PPW5" s="204"/>
      <c r="PPX5" s="204"/>
      <c r="PPY5" s="204"/>
      <c r="PPZ5" s="204"/>
      <c r="PQA5" s="204"/>
      <c r="PQB5" s="204"/>
      <c r="PQC5" s="204"/>
      <c r="PQD5" s="204"/>
      <c r="PQE5" s="204"/>
      <c r="PQF5" s="204"/>
      <c r="PQG5" s="204"/>
      <c r="PQH5" s="204"/>
      <c r="PQI5" s="204"/>
      <c r="PQJ5" s="204"/>
      <c r="PQK5" s="204"/>
      <c r="PQL5" s="204"/>
      <c r="PQM5" s="204"/>
      <c r="PQN5" s="204"/>
      <c r="PQO5" s="204"/>
      <c r="PQP5" s="204"/>
      <c r="PQQ5" s="204"/>
      <c r="PQR5" s="204"/>
      <c r="PQS5" s="204"/>
      <c r="PQT5" s="204"/>
      <c r="PQU5" s="204"/>
      <c r="PQV5" s="204"/>
      <c r="PQW5" s="204"/>
      <c r="PQX5" s="204"/>
      <c r="PQY5" s="204"/>
      <c r="PQZ5" s="204"/>
      <c r="PRA5" s="204"/>
      <c r="PRB5" s="204"/>
      <c r="PRC5" s="204"/>
      <c r="PRD5" s="204"/>
      <c r="PRE5" s="204"/>
      <c r="PRF5" s="204"/>
      <c r="PRG5" s="204"/>
      <c r="PRH5" s="204"/>
      <c r="PRI5" s="204"/>
      <c r="PRJ5" s="204"/>
      <c r="PRK5" s="204"/>
      <c r="PRL5" s="204"/>
      <c r="PRM5" s="204"/>
      <c r="PRN5" s="204"/>
      <c r="PRO5" s="204"/>
      <c r="PRP5" s="204"/>
      <c r="PRQ5" s="204"/>
      <c r="PRR5" s="204"/>
      <c r="PRS5" s="204"/>
      <c r="PRT5" s="204"/>
      <c r="PRU5" s="204"/>
      <c r="PRV5" s="204"/>
      <c r="PRW5" s="204"/>
      <c r="PRX5" s="204"/>
      <c r="PRY5" s="204"/>
      <c r="PRZ5" s="204"/>
      <c r="PSA5" s="204"/>
      <c r="PSB5" s="204"/>
      <c r="PSC5" s="204"/>
      <c r="PSD5" s="204"/>
      <c r="PSE5" s="204"/>
      <c r="PSF5" s="204"/>
      <c r="PSG5" s="204"/>
      <c r="PSH5" s="204"/>
      <c r="PSI5" s="204"/>
      <c r="PSJ5" s="204"/>
      <c r="PSK5" s="204"/>
      <c r="PSL5" s="204"/>
      <c r="PSM5" s="204"/>
      <c r="PSN5" s="204"/>
      <c r="PSO5" s="204"/>
      <c r="PSP5" s="204"/>
      <c r="PSQ5" s="204"/>
      <c r="PSR5" s="204"/>
      <c r="PSS5" s="204"/>
      <c r="PST5" s="204"/>
      <c r="PSU5" s="204"/>
      <c r="PSV5" s="204"/>
      <c r="PSW5" s="204"/>
      <c r="PSX5" s="204"/>
      <c r="PSY5" s="204"/>
      <c r="PSZ5" s="204"/>
      <c r="PTA5" s="204"/>
      <c r="PTB5" s="204"/>
      <c r="PTC5" s="204"/>
      <c r="PTD5" s="204"/>
      <c r="PTE5" s="204"/>
      <c r="PTF5" s="204"/>
      <c r="PTG5" s="204"/>
      <c r="PTH5" s="204"/>
      <c r="PTI5" s="204"/>
      <c r="PTJ5" s="204"/>
      <c r="PTK5" s="204"/>
      <c r="PTL5" s="204"/>
      <c r="PTM5" s="204"/>
      <c r="PTN5" s="204"/>
      <c r="PTO5" s="204"/>
      <c r="PTP5" s="204"/>
      <c r="PTQ5" s="204"/>
      <c r="PTR5" s="204"/>
      <c r="PTS5" s="204"/>
      <c r="PTT5" s="204"/>
      <c r="PTU5" s="204"/>
      <c r="PTV5" s="204"/>
      <c r="PTW5" s="204"/>
      <c r="PTX5" s="204"/>
      <c r="PTY5" s="204"/>
      <c r="PTZ5" s="204"/>
      <c r="PUA5" s="204"/>
      <c r="PUB5" s="204"/>
      <c r="PUC5" s="204"/>
      <c r="PUD5" s="204"/>
      <c r="PUE5" s="204"/>
      <c r="PUF5" s="204"/>
      <c r="PUG5" s="204"/>
      <c r="PUH5" s="204"/>
      <c r="PUI5" s="204"/>
      <c r="PUJ5" s="204"/>
      <c r="PUK5" s="204"/>
      <c r="PUL5" s="204"/>
      <c r="PUM5" s="204"/>
      <c r="PUN5" s="204"/>
      <c r="PUO5" s="204"/>
      <c r="PUP5" s="204"/>
      <c r="PUQ5" s="204"/>
      <c r="PUR5" s="204"/>
      <c r="PUS5" s="204"/>
      <c r="PUT5" s="204"/>
      <c r="PUU5" s="204"/>
      <c r="PUV5" s="204"/>
      <c r="PUW5" s="204"/>
      <c r="PUX5" s="204"/>
      <c r="PUY5" s="204"/>
      <c r="PUZ5" s="204"/>
      <c r="PVA5" s="204"/>
      <c r="PVB5" s="204"/>
      <c r="PVC5" s="204"/>
      <c r="PVD5" s="204"/>
      <c r="PVE5" s="204"/>
      <c r="PVF5" s="204"/>
      <c r="PVG5" s="204"/>
      <c r="PVH5" s="204"/>
      <c r="PVI5" s="204"/>
      <c r="PVJ5" s="204"/>
      <c r="PVK5" s="204"/>
      <c r="PVL5" s="204"/>
      <c r="PVM5" s="204"/>
      <c r="PVN5" s="204"/>
      <c r="PVO5" s="204"/>
      <c r="PVP5" s="204"/>
      <c r="PVQ5" s="204"/>
      <c r="PVR5" s="204"/>
      <c r="PVS5" s="204"/>
      <c r="PVT5" s="204"/>
      <c r="PVU5" s="204"/>
      <c r="PVV5" s="204"/>
      <c r="PVW5" s="204"/>
      <c r="PVX5" s="204"/>
      <c r="PVY5" s="204"/>
      <c r="PVZ5" s="204"/>
      <c r="PWA5" s="204"/>
      <c r="PWB5" s="204"/>
      <c r="PWC5" s="204"/>
      <c r="PWD5" s="204"/>
      <c r="PWE5" s="204"/>
      <c r="PWF5" s="204"/>
      <c r="PWG5" s="204"/>
      <c r="PWH5" s="204"/>
      <c r="PWI5" s="204"/>
      <c r="PWJ5" s="204"/>
      <c r="PWK5" s="204"/>
      <c r="PWL5" s="204"/>
      <c r="PWM5" s="204"/>
      <c r="PWN5" s="204"/>
      <c r="PWO5" s="204"/>
      <c r="PWP5" s="204"/>
      <c r="PWQ5" s="204"/>
      <c r="PWR5" s="204"/>
      <c r="PWS5" s="204"/>
      <c r="PWT5" s="204"/>
      <c r="PWU5" s="204"/>
      <c r="PWV5" s="204"/>
      <c r="PWW5" s="204"/>
      <c r="PWX5" s="204"/>
      <c r="PWY5" s="204"/>
      <c r="PWZ5" s="204"/>
      <c r="PXA5" s="204"/>
      <c r="PXB5" s="204"/>
      <c r="PXC5" s="204"/>
      <c r="PXD5" s="204"/>
      <c r="PXE5" s="204"/>
      <c r="PXF5" s="204"/>
      <c r="PXG5" s="204"/>
      <c r="PXH5" s="204"/>
      <c r="PXI5" s="204"/>
      <c r="PXJ5" s="204"/>
      <c r="PXK5" s="204"/>
      <c r="PXL5" s="204"/>
      <c r="PXM5" s="204"/>
      <c r="PXN5" s="204"/>
      <c r="PXO5" s="204"/>
      <c r="PXP5" s="204"/>
      <c r="PXQ5" s="204"/>
      <c r="PXR5" s="204"/>
      <c r="PXS5" s="204"/>
      <c r="PXT5" s="204"/>
      <c r="PXU5" s="204"/>
      <c r="PXV5" s="204"/>
      <c r="PXW5" s="204"/>
      <c r="PXX5" s="204"/>
      <c r="PXY5" s="204"/>
      <c r="PXZ5" s="204"/>
      <c r="PYA5" s="204"/>
      <c r="PYB5" s="204"/>
      <c r="PYC5" s="204"/>
      <c r="PYD5" s="204"/>
      <c r="PYE5" s="204"/>
      <c r="PYF5" s="204"/>
      <c r="PYG5" s="204"/>
      <c r="PYH5" s="204"/>
      <c r="PYI5" s="204"/>
      <c r="PYJ5" s="204"/>
      <c r="PYK5" s="204"/>
      <c r="PYL5" s="204"/>
      <c r="PYM5" s="204"/>
      <c r="PYN5" s="204"/>
      <c r="PYO5" s="204"/>
      <c r="PYP5" s="204"/>
      <c r="PYQ5" s="204"/>
      <c r="PYR5" s="204"/>
      <c r="PYS5" s="204"/>
      <c r="PYT5" s="204"/>
      <c r="PYU5" s="204"/>
      <c r="PYV5" s="204"/>
      <c r="PYW5" s="204"/>
      <c r="PYX5" s="204"/>
      <c r="PYY5" s="204"/>
      <c r="PYZ5" s="204"/>
      <c r="PZA5" s="204"/>
      <c r="PZB5" s="204"/>
      <c r="PZC5" s="204"/>
      <c r="PZD5" s="204"/>
      <c r="PZE5" s="204"/>
      <c r="PZF5" s="204"/>
      <c r="PZG5" s="204"/>
      <c r="PZH5" s="204"/>
      <c r="PZI5" s="204"/>
      <c r="PZJ5" s="204"/>
      <c r="PZK5" s="204"/>
      <c r="PZL5" s="204"/>
      <c r="PZM5" s="204"/>
      <c r="PZN5" s="204"/>
      <c r="PZO5" s="204"/>
      <c r="PZP5" s="204"/>
      <c r="PZQ5" s="204"/>
      <c r="PZR5" s="204"/>
      <c r="PZS5" s="204"/>
      <c r="PZT5" s="204"/>
      <c r="PZU5" s="204"/>
      <c r="PZV5" s="204"/>
      <c r="PZW5" s="204"/>
      <c r="PZX5" s="204"/>
      <c r="PZY5" s="204"/>
      <c r="PZZ5" s="204"/>
      <c r="QAA5" s="204"/>
      <c r="QAB5" s="204"/>
      <c r="QAC5" s="204"/>
      <c r="QAD5" s="204"/>
      <c r="QAE5" s="204"/>
      <c r="QAF5" s="204"/>
      <c r="QAG5" s="204"/>
      <c r="QAH5" s="204"/>
      <c r="QAI5" s="204"/>
      <c r="QAJ5" s="204"/>
      <c r="QAK5" s="204"/>
      <c r="QAL5" s="204"/>
      <c r="QAM5" s="204"/>
      <c r="QAN5" s="204"/>
      <c r="QAO5" s="204"/>
      <c r="QAP5" s="204"/>
      <c r="QAQ5" s="204"/>
      <c r="QAR5" s="204"/>
      <c r="QAS5" s="204"/>
      <c r="QAT5" s="204"/>
      <c r="QAU5" s="204"/>
      <c r="QAV5" s="204"/>
      <c r="QAW5" s="204"/>
      <c r="QAX5" s="204"/>
      <c r="QAY5" s="204"/>
      <c r="QAZ5" s="204"/>
      <c r="QBA5" s="204"/>
      <c r="QBB5" s="204"/>
      <c r="QBC5" s="204"/>
      <c r="QBD5" s="204"/>
      <c r="QBE5" s="204"/>
      <c r="QBF5" s="204"/>
      <c r="QBG5" s="204"/>
      <c r="QBH5" s="204"/>
      <c r="QBI5" s="204"/>
      <c r="QBJ5" s="204"/>
      <c r="QBK5" s="204"/>
      <c r="QBL5" s="204"/>
      <c r="QBM5" s="204"/>
      <c r="QBN5" s="204"/>
      <c r="QBO5" s="204"/>
      <c r="QBP5" s="204"/>
      <c r="QBQ5" s="204"/>
      <c r="QBR5" s="204"/>
      <c r="QBS5" s="204"/>
      <c r="QBT5" s="204"/>
      <c r="QBU5" s="204"/>
      <c r="QBV5" s="204"/>
      <c r="QBW5" s="204"/>
      <c r="QBX5" s="204"/>
      <c r="QBY5" s="204"/>
      <c r="QBZ5" s="204"/>
      <c r="QCA5" s="204"/>
      <c r="QCB5" s="204"/>
      <c r="QCC5" s="204"/>
      <c r="QCD5" s="204"/>
      <c r="QCE5" s="204"/>
      <c r="QCF5" s="204"/>
      <c r="QCG5" s="204"/>
      <c r="QCH5" s="204"/>
      <c r="QCI5" s="204"/>
      <c r="QCJ5" s="204"/>
      <c r="QCK5" s="204"/>
      <c r="QCL5" s="204"/>
      <c r="QCM5" s="204"/>
      <c r="QCN5" s="204"/>
      <c r="QCO5" s="204"/>
      <c r="QCP5" s="204"/>
      <c r="QCQ5" s="204"/>
      <c r="QCR5" s="204"/>
      <c r="QCS5" s="204"/>
      <c r="QCT5" s="204"/>
      <c r="QCU5" s="204"/>
      <c r="QCV5" s="204"/>
      <c r="QCW5" s="204"/>
      <c r="QCX5" s="204"/>
      <c r="QCY5" s="204"/>
      <c r="QCZ5" s="204"/>
      <c r="QDA5" s="204"/>
      <c r="QDB5" s="204"/>
      <c r="QDC5" s="204"/>
      <c r="QDD5" s="204"/>
      <c r="QDE5" s="204"/>
      <c r="QDF5" s="204"/>
      <c r="QDG5" s="204"/>
      <c r="QDH5" s="204"/>
      <c r="QDI5" s="204"/>
      <c r="QDJ5" s="204"/>
      <c r="QDK5" s="204"/>
      <c r="QDL5" s="204"/>
      <c r="QDM5" s="204"/>
      <c r="QDN5" s="204"/>
      <c r="QDO5" s="204"/>
      <c r="QDP5" s="204"/>
      <c r="QDQ5" s="204"/>
      <c r="QDR5" s="204"/>
      <c r="QDS5" s="204"/>
      <c r="QDT5" s="204"/>
      <c r="QDU5" s="204"/>
      <c r="QDV5" s="204"/>
      <c r="QDW5" s="204"/>
      <c r="QDX5" s="204"/>
      <c r="QDY5" s="204"/>
      <c r="QDZ5" s="204"/>
      <c r="QEA5" s="204"/>
      <c r="QEB5" s="204"/>
      <c r="QEC5" s="204"/>
      <c r="QED5" s="204"/>
      <c r="QEE5" s="204"/>
      <c r="QEF5" s="204"/>
      <c r="QEG5" s="204"/>
      <c r="QEH5" s="204"/>
      <c r="QEI5" s="204"/>
      <c r="QEJ5" s="204"/>
      <c r="QEK5" s="204"/>
      <c r="QEL5" s="204"/>
      <c r="QEM5" s="204"/>
      <c r="QEN5" s="204"/>
      <c r="QEO5" s="204"/>
      <c r="QEP5" s="204"/>
      <c r="QEQ5" s="204"/>
      <c r="QER5" s="204"/>
      <c r="QES5" s="204"/>
      <c r="QET5" s="204"/>
      <c r="QEU5" s="204"/>
      <c r="QEV5" s="204"/>
      <c r="QEW5" s="204"/>
      <c r="QEX5" s="204"/>
      <c r="QEY5" s="204"/>
      <c r="QEZ5" s="204"/>
      <c r="QFA5" s="204"/>
      <c r="QFB5" s="204"/>
      <c r="QFC5" s="204"/>
      <c r="QFD5" s="204"/>
      <c r="QFE5" s="204"/>
      <c r="QFF5" s="204"/>
      <c r="QFG5" s="204"/>
      <c r="QFH5" s="204"/>
      <c r="QFI5" s="204"/>
      <c r="QFJ5" s="204"/>
      <c r="QFK5" s="204"/>
      <c r="QFL5" s="204"/>
      <c r="QFM5" s="204"/>
      <c r="QFN5" s="204"/>
      <c r="QFO5" s="204"/>
      <c r="QFP5" s="204"/>
      <c r="QFQ5" s="204"/>
      <c r="QFR5" s="204"/>
      <c r="QFS5" s="204"/>
      <c r="QFT5" s="204"/>
      <c r="QFU5" s="204"/>
      <c r="QFV5" s="204"/>
      <c r="QFW5" s="204"/>
      <c r="QFX5" s="204"/>
      <c r="QFY5" s="204"/>
      <c r="QFZ5" s="204"/>
      <c r="QGA5" s="204"/>
      <c r="QGB5" s="204"/>
      <c r="QGC5" s="204"/>
      <c r="QGD5" s="204"/>
      <c r="QGE5" s="204"/>
      <c r="QGF5" s="204"/>
      <c r="QGG5" s="204"/>
      <c r="QGH5" s="204"/>
      <c r="QGI5" s="204"/>
      <c r="QGJ5" s="204"/>
      <c r="QGK5" s="204"/>
      <c r="QGL5" s="204"/>
      <c r="QGM5" s="204"/>
      <c r="QGN5" s="204"/>
      <c r="QGO5" s="204"/>
      <c r="QGP5" s="204"/>
      <c r="QGQ5" s="204"/>
      <c r="QGR5" s="204"/>
      <c r="QGS5" s="204"/>
      <c r="QGT5" s="204"/>
      <c r="QGU5" s="204"/>
      <c r="QGV5" s="204"/>
      <c r="QGW5" s="204"/>
      <c r="QGX5" s="204"/>
      <c r="QGY5" s="204"/>
      <c r="QGZ5" s="204"/>
      <c r="QHA5" s="204"/>
      <c r="QHB5" s="204"/>
      <c r="QHC5" s="204"/>
      <c r="QHD5" s="204"/>
      <c r="QHE5" s="204"/>
      <c r="QHF5" s="204"/>
      <c r="QHG5" s="204"/>
      <c r="QHH5" s="204"/>
      <c r="QHI5" s="204"/>
      <c r="QHJ5" s="204"/>
      <c r="QHK5" s="204"/>
      <c r="QHL5" s="204"/>
      <c r="QHM5" s="204"/>
      <c r="QHN5" s="204"/>
      <c r="QHO5" s="204"/>
      <c r="QHP5" s="204"/>
      <c r="QHQ5" s="204"/>
      <c r="QHR5" s="204"/>
      <c r="QHS5" s="204"/>
      <c r="QHT5" s="204"/>
      <c r="QHU5" s="204"/>
      <c r="QHV5" s="204"/>
      <c r="QHW5" s="204"/>
      <c r="QHX5" s="204"/>
      <c r="QHY5" s="204"/>
      <c r="QHZ5" s="204"/>
      <c r="QIA5" s="204"/>
      <c r="QIB5" s="204"/>
      <c r="QIC5" s="204"/>
      <c r="QID5" s="204"/>
      <c r="QIE5" s="204"/>
      <c r="QIF5" s="204"/>
      <c r="QIG5" s="204"/>
      <c r="QIH5" s="204"/>
      <c r="QII5" s="204"/>
      <c r="QIJ5" s="204"/>
      <c r="QIK5" s="204"/>
      <c r="QIL5" s="204"/>
      <c r="QIM5" s="204"/>
      <c r="QIN5" s="204"/>
      <c r="QIO5" s="204"/>
      <c r="QIP5" s="204"/>
      <c r="QIQ5" s="204"/>
      <c r="QIR5" s="204"/>
      <c r="QIS5" s="204"/>
      <c r="QIT5" s="204"/>
      <c r="QIU5" s="204"/>
      <c r="QIV5" s="204"/>
      <c r="QIW5" s="204"/>
      <c r="QIX5" s="204"/>
      <c r="QIY5" s="204"/>
      <c r="QIZ5" s="204"/>
      <c r="QJA5" s="204"/>
      <c r="QJB5" s="204"/>
      <c r="QJC5" s="204"/>
      <c r="QJD5" s="204"/>
      <c r="QJE5" s="204"/>
      <c r="QJF5" s="204"/>
      <c r="QJG5" s="204"/>
      <c r="QJH5" s="204"/>
      <c r="QJI5" s="204"/>
      <c r="QJJ5" s="204"/>
      <c r="QJK5" s="204"/>
      <c r="QJL5" s="204"/>
      <c r="QJM5" s="204"/>
      <c r="QJN5" s="204"/>
      <c r="QJO5" s="204"/>
      <c r="QJP5" s="204"/>
      <c r="QJQ5" s="204"/>
      <c r="QJR5" s="204"/>
      <c r="QJS5" s="204"/>
      <c r="QJT5" s="204"/>
      <c r="QJU5" s="204"/>
      <c r="QJV5" s="204"/>
      <c r="QJW5" s="204"/>
      <c r="QJX5" s="204"/>
      <c r="QJY5" s="204"/>
      <c r="QJZ5" s="204"/>
      <c r="QKA5" s="204"/>
      <c r="QKB5" s="204"/>
      <c r="QKC5" s="204"/>
      <c r="QKD5" s="204"/>
      <c r="QKE5" s="204"/>
      <c r="QKF5" s="204"/>
      <c r="QKG5" s="204"/>
      <c r="QKH5" s="204"/>
      <c r="QKI5" s="204"/>
      <c r="QKJ5" s="204"/>
      <c r="QKK5" s="204"/>
      <c r="QKL5" s="204"/>
      <c r="QKM5" s="204"/>
      <c r="QKN5" s="204"/>
      <c r="QKO5" s="204"/>
      <c r="QKP5" s="204"/>
      <c r="QKQ5" s="204"/>
      <c r="QKR5" s="204"/>
      <c r="QKS5" s="204"/>
      <c r="QKT5" s="204"/>
      <c r="QKU5" s="204"/>
      <c r="QKV5" s="204"/>
      <c r="QKW5" s="204"/>
      <c r="QKX5" s="204"/>
      <c r="QKY5" s="204"/>
      <c r="QKZ5" s="204"/>
      <c r="QLA5" s="204"/>
      <c r="QLB5" s="204"/>
      <c r="QLC5" s="204"/>
      <c r="QLD5" s="204"/>
      <c r="QLE5" s="204"/>
      <c r="QLF5" s="204"/>
      <c r="QLG5" s="204"/>
      <c r="QLH5" s="204"/>
      <c r="QLI5" s="204"/>
      <c r="QLJ5" s="204"/>
      <c r="QLK5" s="204"/>
      <c r="QLL5" s="204"/>
      <c r="QLM5" s="204"/>
      <c r="QLN5" s="204"/>
      <c r="QLO5" s="204"/>
      <c r="QLP5" s="204"/>
      <c r="QLQ5" s="204"/>
      <c r="QLR5" s="204"/>
      <c r="QLS5" s="204"/>
      <c r="QLT5" s="204"/>
      <c r="QLU5" s="204"/>
      <c r="QLV5" s="204"/>
      <c r="QLW5" s="204"/>
      <c r="QLX5" s="204"/>
      <c r="QLY5" s="204"/>
      <c r="QLZ5" s="204"/>
      <c r="QMA5" s="204"/>
      <c r="QMB5" s="204"/>
      <c r="QMC5" s="204"/>
      <c r="QMD5" s="204"/>
      <c r="QME5" s="204"/>
      <c r="QMF5" s="204"/>
      <c r="QMG5" s="204"/>
      <c r="QMH5" s="204"/>
      <c r="QMI5" s="204"/>
      <c r="QMJ5" s="204"/>
      <c r="QMK5" s="204"/>
      <c r="QML5" s="204"/>
      <c r="QMM5" s="204"/>
      <c r="QMN5" s="204"/>
      <c r="QMO5" s="204"/>
      <c r="QMP5" s="204"/>
      <c r="QMQ5" s="204"/>
      <c r="QMR5" s="204"/>
      <c r="QMS5" s="204"/>
      <c r="QMT5" s="204"/>
      <c r="QMU5" s="204"/>
      <c r="QMV5" s="204"/>
      <c r="QMW5" s="204"/>
      <c r="QMX5" s="204"/>
      <c r="QMY5" s="204"/>
      <c r="QMZ5" s="204"/>
      <c r="QNA5" s="204"/>
      <c r="QNB5" s="204"/>
      <c r="QNC5" s="204"/>
      <c r="QND5" s="204"/>
      <c r="QNE5" s="204"/>
      <c r="QNF5" s="204"/>
      <c r="QNG5" s="204"/>
      <c r="QNH5" s="204"/>
      <c r="QNI5" s="204"/>
      <c r="QNJ5" s="204"/>
      <c r="QNK5" s="204"/>
      <c r="QNL5" s="204"/>
      <c r="QNM5" s="204"/>
      <c r="QNN5" s="204"/>
      <c r="QNO5" s="204"/>
      <c r="QNP5" s="204"/>
      <c r="QNQ5" s="204"/>
      <c r="QNR5" s="204"/>
      <c r="QNS5" s="204"/>
      <c r="QNT5" s="204"/>
      <c r="QNU5" s="204"/>
      <c r="QNV5" s="204"/>
      <c r="QNW5" s="204"/>
      <c r="QNX5" s="204"/>
      <c r="QNY5" s="204"/>
      <c r="QNZ5" s="204"/>
      <c r="QOA5" s="204"/>
      <c r="QOB5" s="204"/>
      <c r="QOC5" s="204"/>
      <c r="QOD5" s="204"/>
      <c r="QOE5" s="204"/>
      <c r="QOF5" s="204"/>
      <c r="QOG5" s="204"/>
      <c r="QOH5" s="204"/>
      <c r="QOI5" s="204"/>
      <c r="QOJ5" s="204"/>
      <c r="QOK5" s="204"/>
      <c r="QOL5" s="204"/>
      <c r="QOM5" s="204"/>
      <c r="QON5" s="204"/>
      <c r="QOO5" s="204"/>
      <c r="QOP5" s="204"/>
      <c r="QOQ5" s="204"/>
      <c r="QOR5" s="204"/>
      <c r="QOS5" s="204"/>
      <c r="QOT5" s="204"/>
      <c r="QOU5" s="204"/>
      <c r="QOV5" s="204"/>
      <c r="QOW5" s="204"/>
      <c r="QOX5" s="204"/>
      <c r="QOY5" s="204"/>
      <c r="QOZ5" s="204"/>
      <c r="QPA5" s="204"/>
      <c r="QPB5" s="204"/>
      <c r="QPC5" s="204"/>
      <c r="QPD5" s="204"/>
      <c r="QPE5" s="204"/>
      <c r="QPF5" s="204"/>
      <c r="QPG5" s="204"/>
      <c r="QPH5" s="204"/>
      <c r="QPI5" s="204"/>
      <c r="QPJ5" s="204"/>
      <c r="QPK5" s="204"/>
      <c r="QPL5" s="204"/>
      <c r="QPM5" s="204"/>
      <c r="QPN5" s="204"/>
      <c r="QPO5" s="204"/>
      <c r="QPP5" s="204"/>
      <c r="QPQ5" s="204"/>
      <c r="QPR5" s="204"/>
      <c r="QPS5" s="204"/>
      <c r="QPT5" s="204"/>
      <c r="QPU5" s="204"/>
      <c r="QPV5" s="204"/>
      <c r="QPW5" s="204"/>
      <c r="QPX5" s="204"/>
      <c r="QPY5" s="204"/>
      <c r="QPZ5" s="204"/>
      <c r="QQA5" s="204"/>
      <c r="QQB5" s="204"/>
      <c r="QQC5" s="204"/>
      <c r="QQD5" s="204"/>
      <c r="QQE5" s="204"/>
      <c r="QQF5" s="204"/>
      <c r="QQG5" s="204"/>
      <c r="QQH5" s="204"/>
      <c r="QQI5" s="204"/>
      <c r="QQJ5" s="204"/>
      <c r="QQK5" s="204"/>
      <c r="QQL5" s="204"/>
      <c r="QQM5" s="204"/>
      <c r="QQN5" s="204"/>
      <c r="QQO5" s="204"/>
      <c r="QQP5" s="204"/>
      <c r="QQQ5" s="204"/>
      <c r="QQR5" s="204"/>
      <c r="QQS5" s="204"/>
      <c r="QQT5" s="204"/>
      <c r="QQU5" s="204"/>
      <c r="QQV5" s="204"/>
      <c r="QQW5" s="204"/>
      <c r="QQX5" s="204"/>
      <c r="QQY5" s="204"/>
      <c r="QQZ5" s="204"/>
      <c r="QRA5" s="204"/>
      <c r="QRB5" s="204"/>
      <c r="QRC5" s="204"/>
      <c r="QRD5" s="204"/>
      <c r="QRE5" s="204"/>
      <c r="QRF5" s="204"/>
      <c r="QRG5" s="204"/>
      <c r="QRH5" s="204"/>
      <c r="QRI5" s="204"/>
      <c r="QRJ5" s="204"/>
      <c r="QRK5" s="204"/>
      <c r="QRL5" s="204"/>
      <c r="QRM5" s="204"/>
      <c r="QRN5" s="204"/>
      <c r="QRO5" s="204"/>
      <c r="QRP5" s="204"/>
      <c r="QRQ5" s="204"/>
      <c r="QRR5" s="204"/>
      <c r="QRS5" s="204"/>
      <c r="QRT5" s="204"/>
      <c r="QRU5" s="204"/>
      <c r="QRV5" s="204"/>
      <c r="QRW5" s="204"/>
      <c r="QRX5" s="204"/>
      <c r="QRY5" s="204"/>
      <c r="QRZ5" s="204"/>
      <c r="QSA5" s="204"/>
      <c r="QSB5" s="204"/>
      <c r="QSC5" s="204"/>
      <c r="QSD5" s="204"/>
      <c r="QSE5" s="204"/>
      <c r="QSF5" s="204"/>
      <c r="QSG5" s="204"/>
      <c r="QSH5" s="204"/>
      <c r="QSI5" s="204"/>
      <c r="QSJ5" s="204"/>
      <c r="QSK5" s="204"/>
      <c r="QSL5" s="204"/>
      <c r="QSM5" s="204"/>
      <c r="QSN5" s="204"/>
      <c r="QSO5" s="204"/>
      <c r="QSP5" s="204"/>
      <c r="QSQ5" s="204"/>
      <c r="QSR5" s="204"/>
      <c r="QSS5" s="204"/>
      <c r="QST5" s="204"/>
      <c r="QSU5" s="204"/>
      <c r="QSV5" s="204"/>
      <c r="QSW5" s="204"/>
      <c r="QSX5" s="204"/>
      <c r="QSY5" s="204"/>
      <c r="QSZ5" s="204"/>
      <c r="QTA5" s="204"/>
      <c r="QTB5" s="204"/>
      <c r="QTC5" s="204"/>
      <c r="QTD5" s="204"/>
      <c r="QTE5" s="204"/>
      <c r="QTF5" s="204"/>
      <c r="QTG5" s="204"/>
      <c r="QTH5" s="204"/>
      <c r="QTI5" s="204"/>
      <c r="QTJ5" s="204"/>
      <c r="QTK5" s="204"/>
      <c r="QTL5" s="204"/>
      <c r="QTM5" s="204"/>
      <c r="QTN5" s="204"/>
      <c r="QTO5" s="204"/>
      <c r="QTP5" s="204"/>
      <c r="QTQ5" s="204"/>
      <c r="QTR5" s="204"/>
      <c r="QTS5" s="204"/>
      <c r="QTT5" s="204"/>
      <c r="QTU5" s="204"/>
      <c r="QTV5" s="204"/>
      <c r="QTW5" s="204"/>
      <c r="QTX5" s="204"/>
      <c r="QTY5" s="204"/>
      <c r="QTZ5" s="204"/>
      <c r="QUA5" s="204"/>
      <c r="QUB5" s="204"/>
      <c r="QUC5" s="204"/>
      <c r="QUD5" s="204"/>
      <c r="QUE5" s="204"/>
      <c r="QUF5" s="204"/>
      <c r="QUG5" s="204"/>
      <c r="QUH5" s="204"/>
      <c r="QUI5" s="204"/>
      <c r="QUJ5" s="204"/>
      <c r="QUK5" s="204"/>
      <c r="QUL5" s="204"/>
      <c r="QUM5" s="204"/>
      <c r="QUN5" s="204"/>
      <c r="QUO5" s="204"/>
      <c r="QUP5" s="204"/>
      <c r="QUQ5" s="204"/>
      <c r="QUR5" s="204"/>
      <c r="QUS5" s="204"/>
      <c r="QUT5" s="204"/>
      <c r="QUU5" s="204"/>
      <c r="QUV5" s="204"/>
      <c r="QUW5" s="204"/>
      <c r="QUX5" s="204"/>
      <c r="QUY5" s="204"/>
      <c r="QUZ5" s="204"/>
      <c r="QVA5" s="204"/>
      <c r="QVB5" s="204"/>
      <c r="QVC5" s="204"/>
      <c r="QVD5" s="204"/>
      <c r="QVE5" s="204"/>
      <c r="QVF5" s="204"/>
      <c r="QVG5" s="204"/>
      <c r="QVH5" s="204"/>
      <c r="QVI5" s="204"/>
      <c r="QVJ5" s="204"/>
      <c r="QVK5" s="204"/>
      <c r="QVL5" s="204"/>
      <c r="QVM5" s="204"/>
      <c r="QVN5" s="204"/>
      <c r="QVO5" s="204"/>
      <c r="QVP5" s="204"/>
      <c r="QVQ5" s="204"/>
      <c r="QVR5" s="204"/>
      <c r="QVS5" s="204"/>
      <c r="QVT5" s="204"/>
      <c r="QVU5" s="204"/>
      <c r="QVV5" s="204"/>
      <c r="QVW5" s="204"/>
      <c r="QVX5" s="204"/>
      <c r="QVY5" s="204"/>
      <c r="QVZ5" s="204"/>
      <c r="QWA5" s="204"/>
      <c r="QWB5" s="204"/>
      <c r="QWC5" s="204"/>
      <c r="QWD5" s="204"/>
      <c r="QWE5" s="204"/>
      <c r="QWF5" s="204"/>
      <c r="QWG5" s="204"/>
      <c r="QWH5" s="204"/>
      <c r="QWI5" s="204"/>
      <c r="QWJ5" s="204"/>
      <c r="QWK5" s="204"/>
      <c r="QWL5" s="204"/>
      <c r="QWM5" s="204"/>
      <c r="QWN5" s="204"/>
      <c r="QWO5" s="204"/>
      <c r="QWP5" s="204"/>
      <c r="QWQ5" s="204"/>
      <c r="QWR5" s="204"/>
      <c r="QWS5" s="204"/>
      <c r="QWT5" s="204"/>
      <c r="QWU5" s="204"/>
      <c r="QWV5" s="204"/>
      <c r="QWW5" s="204"/>
      <c r="QWX5" s="204"/>
      <c r="QWY5" s="204"/>
      <c r="QWZ5" s="204"/>
      <c r="QXA5" s="204"/>
      <c r="QXB5" s="204"/>
      <c r="QXC5" s="204"/>
      <c r="QXD5" s="204"/>
      <c r="QXE5" s="204"/>
      <c r="QXF5" s="204"/>
      <c r="QXG5" s="204"/>
      <c r="QXH5" s="204"/>
      <c r="QXI5" s="204"/>
      <c r="QXJ5" s="204"/>
      <c r="QXK5" s="204"/>
      <c r="QXL5" s="204"/>
      <c r="QXM5" s="204"/>
      <c r="QXN5" s="204"/>
      <c r="QXO5" s="204"/>
      <c r="QXP5" s="204"/>
      <c r="QXQ5" s="204"/>
      <c r="QXR5" s="204"/>
      <c r="QXS5" s="204"/>
      <c r="QXT5" s="204"/>
      <c r="QXU5" s="204"/>
      <c r="QXV5" s="204"/>
      <c r="QXW5" s="204"/>
      <c r="QXX5" s="204"/>
      <c r="QXY5" s="204"/>
      <c r="QXZ5" s="204"/>
      <c r="QYA5" s="204"/>
      <c r="QYB5" s="204"/>
      <c r="QYC5" s="204"/>
      <c r="QYD5" s="204"/>
      <c r="QYE5" s="204"/>
      <c r="QYF5" s="204"/>
      <c r="QYG5" s="204"/>
      <c r="QYH5" s="204"/>
      <c r="QYI5" s="204"/>
      <c r="QYJ5" s="204"/>
      <c r="QYK5" s="204"/>
      <c r="QYL5" s="204"/>
      <c r="QYM5" s="204"/>
      <c r="QYN5" s="204"/>
      <c r="QYO5" s="204"/>
      <c r="QYP5" s="204"/>
      <c r="QYQ5" s="204"/>
      <c r="QYR5" s="204"/>
      <c r="QYS5" s="204"/>
      <c r="QYT5" s="204"/>
      <c r="QYU5" s="204"/>
      <c r="QYV5" s="204"/>
      <c r="QYW5" s="204"/>
      <c r="QYX5" s="204"/>
      <c r="QYY5" s="204"/>
      <c r="QYZ5" s="204"/>
      <c r="QZA5" s="204"/>
      <c r="QZB5" s="204"/>
      <c r="QZC5" s="204"/>
      <c r="QZD5" s="204"/>
      <c r="QZE5" s="204"/>
      <c r="QZF5" s="204"/>
      <c r="QZG5" s="204"/>
      <c r="QZH5" s="204"/>
      <c r="QZI5" s="204"/>
      <c r="QZJ5" s="204"/>
      <c r="QZK5" s="204"/>
      <c r="QZL5" s="204"/>
      <c r="QZM5" s="204"/>
      <c r="QZN5" s="204"/>
      <c r="QZO5" s="204"/>
      <c r="QZP5" s="204"/>
      <c r="QZQ5" s="204"/>
      <c r="QZR5" s="204"/>
      <c r="QZS5" s="204"/>
      <c r="QZT5" s="204"/>
      <c r="QZU5" s="204"/>
      <c r="QZV5" s="204"/>
      <c r="QZW5" s="204"/>
      <c r="QZX5" s="204"/>
      <c r="QZY5" s="204"/>
      <c r="QZZ5" s="204"/>
      <c r="RAA5" s="204"/>
      <c r="RAB5" s="204"/>
      <c r="RAC5" s="204"/>
      <c r="RAD5" s="204"/>
      <c r="RAE5" s="204"/>
      <c r="RAF5" s="204"/>
      <c r="RAG5" s="204"/>
      <c r="RAH5" s="204"/>
      <c r="RAI5" s="204"/>
      <c r="RAJ5" s="204"/>
      <c r="RAK5" s="204"/>
      <c r="RAL5" s="204"/>
      <c r="RAM5" s="204"/>
      <c r="RAN5" s="204"/>
      <c r="RAO5" s="204"/>
      <c r="RAP5" s="204"/>
      <c r="RAQ5" s="204"/>
      <c r="RAR5" s="204"/>
      <c r="RAS5" s="204"/>
      <c r="RAT5" s="204"/>
      <c r="RAU5" s="204"/>
      <c r="RAV5" s="204"/>
      <c r="RAW5" s="204"/>
      <c r="RAX5" s="204"/>
      <c r="RAY5" s="204"/>
      <c r="RAZ5" s="204"/>
      <c r="RBA5" s="204"/>
      <c r="RBB5" s="204"/>
      <c r="RBC5" s="204"/>
      <c r="RBD5" s="204"/>
      <c r="RBE5" s="204"/>
      <c r="RBF5" s="204"/>
      <c r="RBG5" s="204"/>
      <c r="RBH5" s="204"/>
      <c r="RBI5" s="204"/>
      <c r="RBJ5" s="204"/>
      <c r="RBK5" s="204"/>
      <c r="RBL5" s="204"/>
      <c r="RBM5" s="204"/>
      <c r="RBN5" s="204"/>
      <c r="RBO5" s="204"/>
      <c r="RBP5" s="204"/>
      <c r="RBQ5" s="204"/>
      <c r="RBR5" s="204"/>
      <c r="RBS5" s="204"/>
      <c r="RBT5" s="204"/>
      <c r="RBU5" s="204"/>
      <c r="RBV5" s="204"/>
      <c r="RBW5" s="204"/>
      <c r="RBX5" s="204"/>
      <c r="RBY5" s="204"/>
      <c r="RBZ5" s="204"/>
      <c r="RCA5" s="204"/>
      <c r="RCB5" s="204"/>
      <c r="RCC5" s="204"/>
      <c r="RCD5" s="204"/>
      <c r="RCE5" s="204"/>
      <c r="RCF5" s="204"/>
      <c r="RCG5" s="204"/>
      <c r="RCH5" s="204"/>
      <c r="RCI5" s="204"/>
      <c r="RCJ5" s="204"/>
      <c r="RCK5" s="204"/>
      <c r="RCL5" s="204"/>
      <c r="RCM5" s="204"/>
      <c r="RCN5" s="204"/>
      <c r="RCO5" s="204"/>
      <c r="RCP5" s="204"/>
      <c r="RCQ5" s="204"/>
      <c r="RCR5" s="204"/>
      <c r="RCS5" s="204"/>
      <c r="RCT5" s="204"/>
      <c r="RCU5" s="204"/>
      <c r="RCV5" s="204"/>
      <c r="RCW5" s="204"/>
      <c r="RCX5" s="204"/>
      <c r="RCY5" s="204"/>
      <c r="RCZ5" s="204"/>
      <c r="RDA5" s="204"/>
      <c r="RDB5" s="204"/>
      <c r="RDC5" s="204"/>
      <c r="RDD5" s="204"/>
      <c r="RDE5" s="204"/>
      <c r="RDF5" s="204"/>
      <c r="RDG5" s="204"/>
      <c r="RDH5" s="204"/>
      <c r="RDI5" s="204"/>
      <c r="RDJ5" s="204"/>
      <c r="RDK5" s="204"/>
      <c r="RDL5" s="204"/>
      <c r="RDM5" s="204"/>
      <c r="RDN5" s="204"/>
      <c r="RDO5" s="204"/>
      <c r="RDP5" s="204"/>
      <c r="RDQ5" s="204"/>
      <c r="RDR5" s="204"/>
      <c r="RDS5" s="204"/>
      <c r="RDT5" s="204"/>
      <c r="RDU5" s="204"/>
      <c r="RDV5" s="204"/>
      <c r="RDW5" s="204"/>
      <c r="RDX5" s="204"/>
      <c r="RDY5" s="204"/>
      <c r="RDZ5" s="204"/>
      <c r="REA5" s="204"/>
      <c r="REB5" s="204"/>
      <c r="REC5" s="204"/>
      <c r="RED5" s="204"/>
      <c r="REE5" s="204"/>
      <c r="REF5" s="204"/>
      <c r="REG5" s="204"/>
      <c r="REH5" s="204"/>
      <c r="REI5" s="204"/>
      <c r="REJ5" s="204"/>
      <c r="REK5" s="204"/>
      <c r="REL5" s="204"/>
      <c r="REM5" s="204"/>
      <c r="REN5" s="204"/>
      <c r="REO5" s="204"/>
      <c r="REP5" s="204"/>
      <c r="REQ5" s="204"/>
      <c r="RER5" s="204"/>
      <c r="RES5" s="204"/>
      <c r="RET5" s="204"/>
      <c r="REU5" s="204"/>
      <c r="REV5" s="204"/>
      <c r="REW5" s="204"/>
      <c r="REX5" s="204"/>
      <c r="REY5" s="204"/>
      <c r="REZ5" s="204"/>
      <c r="RFA5" s="204"/>
      <c r="RFB5" s="204"/>
      <c r="RFC5" s="204"/>
      <c r="RFD5" s="204"/>
      <c r="RFE5" s="204"/>
      <c r="RFF5" s="204"/>
      <c r="RFG5" s="204"/>
      <c r="RFH5" s="204"/>
      <c r="RFI5" s="204"/>
      <c r="RFJ5" s="204"/>
      <c r="RFK5" s="204"/>
      <c r="RFL5" s="204"/>
      <c r="RFM5" s="204"/>
      <c r="RFN5" s="204"/>
      <c r="RFO5" s="204"/>
      <c r="RFP5" s="204"/>
      <c r="RFQ5" s="204"/>
      <c r="RFR5" s="204"/>
      <c r="RFS5" s="204"/>
      <c r="RFT5" s="204"/>
      <c r="RFU5" s="204"/>
      <c r="RFV5" s="204"/>
      <c r="RFW5" s="204"/>
      <c r="RFX5" s="204"/>
      <c r="RFY5" s="204"/>
      <c r="RFZ5" s="204"/>
      <c r="RGA5" s="204"/>
      <c r="RGB5" s="204"/>
      <c r="RGC5" s="204"/>
      <c r="RGD5" s="204"/>
      <c r="RGE5" s="204"/>
      <c r="RGF5" s="204"/>
      <c r="RGG5" s="204"/>
      <c r="RGH5" s="204"/>
      <c r="RGI5" s="204"/>
      <c r="RGJ5" s="204"/>
      <c r="RGK5" s="204"/>
      <c r="RGL5" s="204"/>
      <c r="RGM5" s="204"/>
      <c r="RGN5" s="204"/>
      <c r="RGO5" s="204"/>
      <c r="RGP5" s="204"/>
      <c r="RGQ5" s="204"/>
      <c r="RGR5" s="204"/>
      <c r="RGS5" s="204"/>
      <c r="RGT5" s="204"/>
      <c r="RGU5" s="204"/>
      <c r="RGV5" s="204"/>
      <c r="RGW5" s="204"/>
      <c r="RGX5" s="204"/>
      <c r="RGY5" s="204"/>
      <c r="RGZ5" s="204"/>
      <c r="RHA5" s="204"/>
      <c r="RHB5" s="204"/>
      <c r="RHC5" s="204"/>
      <c r="RHD5" s="204"/>
      <c r="RHE5" s="204"/>
      <c r="RHF5" s="204"/>
      <c r="RHG5" s="204"/>
      <c r="RHH5" s="204"/>
      <c r="RHI5" s="204"/>
      <c r="RHJ5" s="204"/>
      <c r="RHK5" s="204"/>
      <c r="RHL5" s="204"/>
      <c r="RHM5" s="204"/>
      <c r="RHN5" s="204"/>
      <c r="RHO5" s="204"/>
      <c r="RHP5" s="204"/>
      <c r="RHQ5" s="204"/>
      <c r="RHR5" s="204"/>
      <c r="RHS5" s="204"/>
      <c r="RHT5" s="204"/>
      <c r="RHU5" s="204"/>
      <c r="RHV5" s="204"/>
      <c r="RHW5" s="204"/>
      <c r="RHX5" s="204"/>
      <c r="RHY5" s="204"/>
      <c r="RHZ5" s="204"/>
      <c r="RIA5" s="204"/>
      <c r="RIB5" s="204"/>
      <c r="RIC5" s="204"/>
      <c r="RID5" s="204"/>
      <c r="RIE5" s="204"/>
      <c r="RIF5" s="204"/>
      <c r="RIG5" s="204"/>
      <c r="RIH5" s="204"/>
      <c r="RII5" s="204"/>
      <c r="RIJ5" s="204"/>
      <c r="RIK5" s="204"/>
      <c r="RIL5" s="204"/>
      <c r="RIM5" s="204"/>
      <c r="RIN5" s="204"/>
      <c r="RIO5" s="204"/>
      <c r="RIP5" s="204"/>
      <c r="RIQ5" s="204"/>
      <c r="RIR5" s="204"/>
      <c r="RIS5" s="204"/>
      <c r="RIT5" s="204"/>
      <c r="RIU5" s="204"/>
      <c r="RIV5" s="204"/>
      <c r="RIW5" s="204"/>
      <c r="RIX5" s="204"/>
      <c r="RIY5" s="204"/>
      <c r="RIZ5" s="204"/>
      <c r="RJA5" s="204"/>
      <c r="RJB5" s="204"/>
      <c r="RJC5" s="204"/>
      <c r="RJD5" s="204"/>
      <c r="RJE5" s="204"/>
      <c r="RJF5" s="204"/>
      <c r="RJG5" s="204"/>
      <c r="RJH5" s="204"/>
      <c r="RJI5" s="204"/>
      <c r="RJJ5" s="204"/>
      <c r="RJK5" s="204"/>
      <c r="RJL5" s="204"/>
      <c r="RJM5" s="204"/>
      <c r="RJN5" s="204"/>
      <c r="RJO5" s="204"/>
      <c r="RJP5" s="204"/>
      <c r="RJQ5" s="204"/>
      <c r="RJR5" s="204"/>
      <c r="RJS5" s="204"/>
      <c r="RJT5" s="204"/>
      <c r="RJU5" s="204"/>
      <c r="RJV5" s="204"/>
      <c r="RJW5" s="204"/>
      <c r="RJX5" s="204"/>
      <c r="RJY5" s="204"/>
      <c r="RJZ5" s="204"/>
      <c r="RKA5" s="204"/>
      <c r="RKB5" s="204"/>
      <c r="RKC5" s="204"/>
      <c r="RKD5" s="204"/>
      <c r="RKE5" s="204"/>
      <c r="RKF5" s="204"/>
      <c r="RKG5" s="204"/>
      <c r="RKH5" s="204"/>
      <c r="RKI5" s="204"/>
      <c r="RKJ5" s="204"/>
      <c r="RKK5" s="204"/>
      <c r="RKL5" s="204"/>
      <c r="RKM5" s="204"/>
      <c r="RKN5" s="204"/>
      <c r="RKO5" s="204"/>
      <c r="RKP5" s="204"/>
      <c r="RKQ5" s="204"/>
      <c r="RKR5" s="204"/>
      <c r="RKS5" s="204"/>
      <c r="RKT5" s="204"/>
      <c r="RKU5" s="204"/>
      <c r="RKV5" s="204"/>
      <c r="RKW5" s="204"/>
      <c r="RKX5" s="204"/>
      <c r="RKY5" s="204"/>
      <c r="RKZ5" s="204"/>
      <c r="RLA5" s="204"/>
      <c r="RLB5" s="204"/>
      <c r="RLC5" s="204"/>
      <c r="RLD5" s="204"/>
      <c r="RLE5" s="204"/>
      <c r="RLF5" s="204"/>
      <c r="RLG5" s="204"/>
      <c r="RLH5" s="204"/>
      <c r="RLI5" s="204"/>
      <c r="RLJ5" s="204"/>
      <c r="RLK5" s="204"/>
      <c r="RLL5" s="204"/>
      <c r="RLM5" s="204"/>
      <c r="RLN5" s="204"/>
      <c r="RLO5" s="204"/>
      <c r="RLP5" s="204"/>
      <c r="RLQ5" s="204"/>
      <c r="RLR5" s="204"/>
      <c r="RLS5" s="204"/>
      <c r="RLT5" s="204"/>
      <c r="RLU5" s="204"/>
      <c r="RLV5" s="204"/>
      <c r="RLW5" s="204"/>
      <c r="RLX5" s="204"/>
      <c r="RLY5" s="204"/>
      <c r="RLZ5" s="204"/>
      <c r="RMA5" s="204"/>
      <c r="RMB5" s="204"/>
      <c r="RMC5" s="204"/>
      <c r="RMD5" s="204"/>
      <c r="RME5" s="204"/>
      <c r="RMF5" s="204"/>
      <c r="RMG5" s="204"/>
      <c r="RMH5" s="204"/>
      <c r="RMI5" s="204"/>
      <c r="RMJ5" s="204"/>
      <c r="RMK5" s="204"/>
      <c r="RML5" s="204"/>
      <c r="RMM5" s="204"/>
      <c r="RMN5" s="204"/>
      <c r="RMO5" s="204"/>
      <c r="RMP5" s="204"/>
      <c r="RMQ5" s="204"/>
      <c r="RMR5" s="204"/>
      <c r="RMS5" s="204"/>
      <c r="RMT5" s="204"/>
      <c r="RMU5" s="204"/>
      <c r="RMV5" s="204"/>
      <c r="RMW5" s="204"/>
      <c r="RMX5" s="204"/>
      <c r="RMY5" s="204"/>
      <c r="RMZ5" s="204"/>
      <c r="RNA5" s="204"/>
      <c r="RNB5" s="204"/>
      <c r="RNC5" s="204"/>
      <c r="RND5" s="204"/>
      <c r="RNE5" s="204"/>
      <c r="RNF5" s="204"/>
      <c r="RNG5" s="204"/>
      <c r="RNH5" s="204"/>
      <c r="RNI5" s="204"/>
      <c r="RNJ5" s="204"/>
      <c r="RNK5" s="204"/>
      <c r="RNL5" s="204"/>
      <c r="RNM5" s="204"/>
      <c r="RNN5" s="204"/>
      <c r="RNO5" s="204"/>
      <c r="RNP5" s="204"/>
      <c r="RNQ5" s="204"/>
      <c r="RNR5" s="204"/>
      <c r="RNS5" s="204"/>
      <c r="RNT5" s="204"/>
      <c r="RNU5" s="204"/>
      <c r="RNV5" s="204"/>
      <c r="RNW5" s="204"/>
      <c r="RNX5" s="204"/>
      <c r="RNY5" s="204"/>
      <c r="RNZ5" s="204"/>
      <c r="ROA5" s="204"/>
      <c r="ROB5" s="204"/>
      <c r="ROC5" s="204"/>
      <c r="ROD5" s="204"/>
      <c r="ROE5" s="204"/>
      <c r="ROF5" s="204"/>
      <c r="ROG5" s="204"/>
      <c r="ROH5" s="204"/>
      <c r="ROI5" s="204"/>
      <c r="ROJ5" s="204"/>
      <c r="ROK5" s="204"/>
      <c r="ROL5" s="204"/>
      <c r="ROM5" s="204"/>
      <c r="RON5" s="204"/>
      <c r="ROO5" s="204"/>
      <c r="ROP5" s="204"/>
      <c r="ROQ5" s="204"/>
      <c r="ROR5" s="204"/>
      <c r="ROS5" s="204"/>
      <c r="ROT5" s="204"/>
      <c r="ROU5" s="204"/>
      <c r="ROV5" s="204"/>
      <c r="ROW5" s="204"/>
      <c r="ROX5" s="204"/>
      <c r="ROY5" s="204"/>
      <c r="ROZ5" s="204"/>
      <c r="RPA5" s="204"/>
      <c r="RPB5" s="204"/>
      <c r="RPC5" s="204"/>
      <c r="RPD5" s="204"/>
      <c r="RPE5" s="204"/>
      <c r="RPF5" s="204"/>
      <c r="RPG5" s="204"/>
      <c r="RPH5" s="204"/>
      <c r="RPI5" s="204"/>
      <c r="RPJ5" s="204"/>
      <c r="RPK5" s="204"/>
      <c r="RPL5" s="204"/>
      <c r="RPM5" s="204"/>
      <c r="RPN5" s="204"/>
      <c r="RPO5" s="204"/>
      <c r="RPP5" s="204"/>
      <c r="RPQ5" s="204"/>
      <c r="RPR5" s="204"/>
      <c r="RPS5" s="204"/>
      <c r="RPT5" s="204"/>
      <c r="RPU5" s="204"/>
      <c r="RPV5" s="204"/>
      <c r="RPW5" s="204"/>
      <c r="RPX5" s="204"/>
      <c r="RPY5" s="204"/>
      <c r="RPZ5" s="204"/>
      <c r="RQA5" s="204"/>
      <c r="RQB5" s="204"/>
      <c r="RQC5" s="204"/>
      <c r="RQD5" s="204"/>
      <c r="RQE5" s="204"/>
      <c r="RQF5" s="204"/>
      <c r="RQG5" s="204"/>
      <c r="RQH5" s="204"/>
      <c r="RQI5" s="204"/>
      <c r="RQJ5" s="204"/>
      <c r="RQK5" s="204"/>
      <c r="RQL5" s="204"/>
      <c r="RQM5" s="204"/>
      <c r="RQN5" s="204"/>
      <c r="RQO5" s="204"/>
      <c r="RQP5" s="204"/>
      <c r="RQQ5" s="204"/>
      <c r="RQR5" s="204"/>
      <c r="RQS5" s="204"/>
      <c r="RQT5" s="204"/>
      <c r="RQU5" s="204"/>
      <c r="RQV5" s="204"/>
      <c r="RQW5" s="204"/>
      <c r="RQX5" s="204"/>
      <c r="RQY5" s="204"/>
      <c r="RQZ5" s="204"/>
      <c r="RRA5" s="204"/>
      <c r="RRB5" s="204"/>
      <c r="RRC5" s="204"/>
      <c r="RRD5" s="204"/>
      <c r="RRE5" s="204"/>
      <c r="RRF5" s="204"/>
      <c r="RRG5" s="204"/>
      <c r="RRH5" s="204"/>
      <c r="RRI5" s="204"/>
      <c r="RRJ5" s="204"/>
      <c r="RRK5" s="204"/>
      <c r="RRL5" s="204"/>
      <c r="RRM5" s="204"/>
      <c r="RRN5" s="204"/>
      <c r="RRO5" s="204"/>
      <c r="RRP5" s="204"/>
      <c r="RRQ5" s="204"/>
      <c r="RRR5" s="204"/>
      <c r="RRS5" s="204"/>
      <c r="RRT5" s="204"/>
      <c r="RRU5" s="204"/>
      <c r="RRV5" s="204"/>
      <c r="RRW5" s="204"/>
      <c r="RRX5" s="204"/>
      <c r="RRY5" s="204"/>
      <c r="RRZ5" s="204"/>
      <c r="RSA5" s="204"/>
      <c r="RSB5" s="204"/>
      <c r="RSC5" s="204"/>
      <c r="RSD5" s="204"/>
      <c r="RSE5" s="204"/>
      <c r="RSF5" s="204"/>
      <c r="RSG5" s="204"/>
      <c r="RSH5" s="204"/>
      <c r="RSI5" s="204"/>
      <c r="RSJ5" s="204"/>
      <c r="RSK5" s="204"/>
      <c r="RSL5" s="204"/>
      <c r="RSM5" s="204"/>
      <c r="RSN5" s="204"/>
      <c r="RSO5" s="204"/>
      <c r="RSP5" s="204"/>
      <c r="RSQ5" s="204"/>
      <c r="RSR5" s="204"/>
      <c r="RSS5" s="204"/>
      <c r="RST5" s="204"/>
      <c r="RSU5" s="204"/>
      <c r="RSV5" s="204"/>
      <c r="RSW5" s="204"/>
      <c r="RSX5" s="204"/>
      <c r="RSY5" s="204"/>
      <c r="RSZ5" s="204"/>
      <c r="RTA5" s="204"/>
      <c r="RTB5" s="204"/>
      <c r="RTC5" s="204"/>
      <c r="RTD5" s="204"/>
      <c r="RTE5" s="204"/>
      <c r="RTF5" s="204"/>
      <c r="RTG5" s="204"/>
      <c r="RTH5" s="204"/>
      <c r="RTI5" s="204"/>
      <c r="RTJ5" s="204"/>
      <c r="RTK5" s="204"/>
      <c r="RTL5" s="204"/>
      <c r="RTM5" s="204"/>
      <c r="RTN5" s="204"/>
      <c r="RTO5" s="204"/>
      <c r="RTP5" s="204"/>
      <c r="RTQ5" s="204"/>
      <c r="RTR5" s="204"/>
      <c r="RTS5" s="204"/>
      <c r="RTT5" s="204"/>
      <c r="RTU5" s="204"/>
      <c r="RTV5" s="204"/>
      <c r="RTW5" s="204"/>
      <c r="RTX5" s="204"/>
      <c r="RTY5" s="204"/>
      <c r="RTZ5" s="204"/>
      <c r="RUA5" s="204"/>
      <c r="RUB5" s="204"/>
      <c r="RUC5" s="204"/>
      <c r="RUD5" s="204"/>
      <c r="RUE5" s="204"/>
      <c r="RUF5" s="204"/>
      <c r="RUG5" s="204"/>
      <c r="RUH5" s="204"/>
      <c r="RUI5" s="204"/>
      <c r="RUJ5" s="204"/>
      <c r="RUK5" s="204"/>
      <c r="RUL5" s="204"/>
      <c r="RUM5" s="204"/>
      <c r="RUN5" s="204"/>
      <c r="RUO5" s="204"/>
      <c r="RUP5" s="204"/>
      <c r="RUQ5" s="204"/>
      <c r="RUR5" s="204"/>
      <c r="RUS5" s="204"/>
      <c r="RUT5" s="204"/>
      <c r="RUU5" s="204"/>
      <c r="RUV5" s="204"/>
      <c r="RUW5" s="204"/>
      <c r="RUX5" s="204"/>
      <c r="RUY5" s="204"/>
      <c r="RUZ5" s="204"/>
      <c r="RVA5" s="204"/>
      <c r="RVB5" s="204"/>
      <c r="RVC5" s="204"/>
      <c r="RVD5" s="204"/>
      <c r="RVE5" s="204"/>
      <c r="RVF5" s="204"/>
      <c r="RVG5" s="204"/>
      <c r="RVH5" s="204"/>
      <c r="RVI5" s="204"/>
      <c r="RVJ5" s="204"/>
      <c r="RVK5" s="204"/>
      <c r="RVL5" s="204"/>
      <c r="RVM5" s="204"/>
      <c r="RVN5" s="204"/>
      <c r="RVO5" s="204"/>
      <c r="RVP5" s="204"/>
      <c r="RVQ5" s="204"/>
      <c r="RVR5" s="204"/>
      <c r="RVS5" s="204"/>
      <c r="RVT5" s="204"/>
      <c r="RVU5" s="204"/>
      <c r="RVV5" s="204"/>
      <c r="RVW5" s="204"/>
      <c r="RVX5" s="204"/>
      <c r="RVY5" s="204"/>
      <c r="RVZ5" s="204"/>
      <c r="RWA5" s="204"/>
      <c r="RWB5" s="204"/>
      <c r="RWC5" s="204"/>
      <c r="RWD5" s="204"/>
      <c r="RWE5" s="204"/>
      <c r="RWF5" s="204"/>
      <c r="RWG5" s="204"/>
      <c r="RWH5" s="204"/>
      <c r="RWI5" s="204"/>
      <c r="RWJ5" s="204"/>
      <c r="RWK5" s="204"/>
      <c r="RWL5" s="204"/>
      <c r="RWM5" s="204"/>
      <c r="RWN5" s="204"/>
      <c r="RWO5" s="204"/>
      <c r="RWP5" s="204"/>
      <c r="RWQ5" s="204"/>
      <c r="RWR5" s="204"/>
      <c r="RWS5" s="204"/>
      <c r="RWT5" s="204"/>
      <c r="RWU5" s="204"/>
      <c r="RWV5" s="204"/>
      <c r="RWW5" s="204"/>
      <c r="RWX5" s="204"/>
      <c r="RWY5" s="204"/>
      <c r="RWZ5" s="204"/>
      <c r="RXA5" s="204"/>
      <c r="RXB5" s="204"/>
      <c r="RXC5" s="204"/>
      <c r="RXD5" s="204"/>
      <c r="RXE5" s="204"/>
      <c r="RXF5" s="204"/>
      <c r="RXG5" s="204"/>
      <c r="RXH5" s="204"/>
      <c r="RXI5" s="204"/>
      <c r="RXJ5" s="204"/>
      <c r="RXK5" s="204"/>
      <c r="RXL5" s="204"/>
      <c r="RXM5" s="204"/>
      <c r="RXN5" s="204"/>
      <c r="RXO5" s="204"/>
      <c r="RXP5" s="204"/>
      <c r="RXQ5" s="204"/>
      <c r="RXR5" s="204"/>
      <c r="RXS5" s="204"/>
      <c r="RXT5" s="204"/>
      <c r="RXU5" s="204"/>
      <c r="RXV5" s="204"/>
      <c r="RXW5" s="204"/>
      <c r="RXX5" s="204"/>
      <c r="RXY5" s="204"/>
      <c r="RXZ5" s="204"/>
      <c r="RYA5" s="204"/>
      <c r="RYB5" s="204"/>
      <c r="RYC5" s="204"/>
      <c r="RYD5" s="204"/>
      <c r="RYE5" s="204"/>
      <c r="RYF5" s="204"/>
      <c r="RYG5" s="204"/>
      <c r="RYH5" s="204"/>
      <c r="RYI5" s="204"/>
      <c r="RYJ5" s="204"/>
      <c r="RYK5" s="204"/>
      <c r="RYL5" s="204"/>
      <c r="RYM5" s="204"/>
      <c r="RYN5" s="204"/>
      <c r="RYO5" s="204"/>
      <c r="RYP5" s="204"/>
      <c r="RYQ5" s="204"/>
      <c r="RYR5" s="204"/>
      <c r="RYS5" s="204"/>
      <c r="RYT5" s="204"/>
      <c r="RYU5" s="204"/>
      <c r="RYV5" s="204"/>
      <c r="RYW5" s="204"/>
      <c r="RYX5" s="204"/>
      <c r="RYY5" s="204"/>
      <c r="RYZ5" s="204"/>
      <c r="RZA5" s="204"/>
      <c r="RZB5" s="204"/>
      <c r="RZC5" s="204"/>
      <c r="RZD5" s="204"/>
      <c r="RZE5" s="204"/>
      <c r="RZF5" s="204"/>
      <c r="RZG5" s="204"/>
      <c r="RZH5" s="204"/>
      <c r="RZI5" s="204"/>
      <c r="RZJ5" s="204"/>
      <c r="RZK5" s="204"/>
      <c r="RZL5" s="204"/>
      <c r="RZM5" s="204"/>
      <c r="RZN5" s="204"/>
      <c r="RZO5" s="204"/>
      <c r="RZP5" s="204"/>
      <c r="RZQ5" s="204"/>
      <c r="RZR5" s="204"/>
      <c r="RZS5" s="204"/>
      <c r="RZT5" s="204"/>
      <c r="RZU5" s="204"/>
      <c r="RZV5" s="204"/>
      <c r="RZW5" s="204"/>
      <c r="RZX5" s="204"/>
      <c r="RZY5" s="204"/>
      <c r="RZZ5" s="204"/>
      <c r="SAA5" s="204"/>
      <c r="SAB5" s="204"/>
      <c r="SAC5" s="204"/>
      <c r="SAD5" s="204"/>
      <c r="SAE5" s="204"/>
      <c r="SAF5" s="204"/>
      <c r="SAG5" s="204"/>
      <c r="SAH5" s="204"/>
      <c r="SAI5" s="204"/>
      <c r="SAJ5" s="204"/>
      <c r="SAK5" s="204"/>
      <c r="SAL5" s="204"/>
      <c r="SAM5" s="204"/>
      <c r="SAN5" s="204"/>
      <c r="SAO5" s="204"/>
      <c r="SAP5" s="204"/>
      <c r="SAQ5" s="204"/>
      <c r="SAR5" s="204"/>
      <c r="SAS5" s="204"/>
      <c r="SAT5" s="204"/>
      <c r="SAU5" s="204"/>
      <c r="SAV5" s="204"/>
      <c r="SAW5" s="204"/>
      <c r="SAX5" s="204"/>
      <c r="SAY5" s="204"/>
      <c r="SAZ5" s="204"/>
      <c r="SBA5" s="204"/>
      <c r="SBB5" s="204"/>
      <c r="SBC5" s="204"/>
      <c r="SBD5" s="204"/>
      <c r="SBE5" s="204"/>
      <c r="SBF5" s="204"/>
      <c r="SBG5" s="204"/>
      <c r="SBH5" s="204"/>
      <c r="SBI5" s="204"/>
      <c r="SBJ5" s="204"/>
      <c r="SBK5" s="204"/>
      <c r="SBL5" s="204"/>
      <c r="SBM5" s="204"/>
      <c r="SBN5" s="204"/>
      <c r="SBO5" s="204"/>
      <c r="SBP5" s="204"/>
      <c r="SBQ5" s="204"/>
      <c r="SBR5" s="204"/>
      <c r="SBS5" s="204"/>
      <c r="SBT5" s="204"/>
      <c r="SBU5" s="204"/>
      <c r="SBV5" s="204"/>
      <c r="SBW5" s="204"/>
      <c r="SBX5" s="204"/>
      <c r="SBY5" s="204"/>
      <c r="SBZ5" s="204"/>
      <c r="SCA5" s="204"/>
      <c r="SCB5" s="204"/>
      <c r="SCC5" s="204"/>
      <c r="SCD5" s="204"/>
      <c r="SCE5" s="204"/>
      <c r="SCF5" s="204"/>
      <c r="SCG5" s="204"/>
      <c r="SCH5" s="204"/>
      <c r="SCI5" s="204"/>
      <c r="SCJ5" s="204"/>
      <c r="SCK5" s="204"/>
      <c r="SCL5" s="204"/>
      <c r="SCM5" s="204"/>
      <c r="SCN5" s="204"/>
      <c r="SCO5" s="204"/>
      <c r="SCP5" s="204"/>
      <c r="SCQ5" s="204"/>
      <c r="SCR5" s="204"/>
      <c r="SCS5" s="204"/>
      <c r="SCT5" s="204"/>
      <c r="SCU5" s="204"/>
      <c r="SCV5" s="204"/>
      <c r="SCW5" s="204"/>
      <c r="SCX5" s="204"/>
      <c r="SCY5" s="204"/>
      <c r="SCZ5" s="204"/>
      <c r="SDA5" s="204"/>
      <c r="SDB5" s="204"/>
      <c r="SDC5" s="204"/>
      <c r="SDD5" s="204"/>
      <c r="SDE5" s="204"/>
      <c r="SDF5" s="204"/>
      <c r="SDG5" s="204"/>
      <c r="SDH5" s="204"/>
      <c r="SDI5" s="204"/>
      <c r="SDJ5" s="204"/>
      <c r="SDK5" s="204"/>
      <c r="SDL5" s="204"/>
      <c r="SDM5" s="204"/>
      <c r="SDN5" s="204"/>
      <c r="SDO5" s="204"/>
      <c r="SDP5" s="204"/>
      <c r="SDQ5" s="204"/>
      <c r="SDR5" s="204"/>
      <c r="SDS5" s="204"/>
      <c r="SDT5" s="204"/>
      <c r="SDU5" s="204"/>
      <c r="SDV5" s="204"/>
      <c r="SDW5" s="204"/>
      <c r="SDX5" s="204"/>
      <c r="SDY5" s="204"/>
      <c r="SDZ5" s="204"/>
      <c r="SEA5" s="204"/>
      <c r="SEB5" s="204"/>
      <c r="SEC5" s="204"/>
      <c r="SED5" s="204"/>
      <c r="SEE5" s="204"/>
      <c r="SEF5" s="204"/>
      <c r="SEG5" s="204"/>
      <c r="SEH5" s="204"/>
      <c r="SEI5" s="204"/>
      <c r="SEJ5" s="204"/>
      <c r="SEK5" s="204"/>
      <c r="SEL5" s="204"/>
      <c r="SEM5" s="204"/>
      <c r="SEN5" s="204"/>
      <c r="SEO5" s="204"/>
      <c r="SEP5" s="204"/>
      <c r="SEQ5" s="204"/>
      <c r="SER5" s="204"/>
      <c r="SES5" s="204"/>
      <c r="SET5" s="204"/>
      <c r="SEU5" s="204"/>
      <c r="SEV5" s="204"/>
      <c r="SEW5" s="204"/>
      <c r="SEX5" s="204"/>
      <c r="SEY5" s="204"/>
      <c r="SEZ5" s="204"/>
      <c r="SFA5" s="204"/>
      <c r="SFB5" s="204"/>
      <c r="SFC5" s="204"/>
      <c r="SFD5" s="204"/>
      <c r="SFE5" s="204"/>
      <c r="SFF5" s="204"/>
      <c r="SFG5" s="204"/>
      <c r="SFH5" s="204"/>
      <c r="SFI5" s="204"/>
      <c r="SFJ5" s="204"/>
      <c r="SFK5" s="204"/>
      <c r="SFL5" s="204"/>
      <c r="SFM5" s="204"/>
      <c r="SFN5" s="204"/>
      <c r="SFO5" s="204"/>
      <c r="SFP5" s="204"/>
      <c r="SFQ5" s="204"/>
      <c r="SFR5" s="204"/>
      <c r="SFS5" s="204"/>
      <c r="SFT5" s="204"/>
      <c r="SFU5" s="204"/>
      <c r="SFV5" s="204"/>
      <c r="SFW5" s="204"/>
      <c r="SFX5" s="204"/>
      <c r="SFY5" s="204"/>
      <c r="SFZ5" s="204"/>
      <c r="SGA5" s="204"/>
      <c r="SGB5" s="204"/>
      <c r="SGC5" s="204"/>
      <c r="SGD5" s="204"/>
      <c r="SGE5" s="204"/>
      <c r="SGF5" s="204"/>
      <c r="SGG5" s="204"/>
      <c r="SGH5" s="204"/>
      <c r="SGI5" s="204"/>
      <c r="SGJ5" s="204"/>
      <c r="SGK5" s="204"/>
      <c r="SGL5" s="204"/>
      <c r="SGM5" s="204"/>
      <c r="SGN5" s="204"/>
      <c r="SGO5" s="204"/>
      <c r="SGP5" s="204"/>
      <c r="SGQ5" s="204"/>
      <c r="SGR5" s="204"/>
      <c r="SGS5" s="204"/>
      <c r="SGT5" s="204"/>
      <c r="SGU5" s="204"/>
      <c r="SGV5" s="204"/>
      <c r="SGW5" s="204"/>
      <c r="SGX5" s="204"/>
      <c r="SGY5" s="204"/>
      <c r="SGZ5" s="204"/>
      <c r="SHA5" s="204"/>
      <c r="SHB5" s="204"/>
      <c r="SHC5" s="204"/>
      <c r="SHD5" s="204"/>
      <c r="SHE5" s="204"/>
      <c r="SHF5" s="204"/>
      <c r="SHG5" s="204"/>
      <c r="SHH5" s="204"/>
      <c r="SHI5" s="204"/>
      <c r="SHJ5" s="204"/>
      <c r="SHK5" s="204"/>
      <c r="SHL5" s="204"/>
      <c r="SHM5" s="204"/>
      <c r="SHN5" s="204"/>
      <c r="SHO5" s="204"/>
      <c r="SHP5" s="204"/>
      <c r="SHQ5" s="204"/>
      <c r="SHR5" s="204"/>
      <c r="SHS5" s="204"/>
      <c r="SHT5" s="204"/>
      <c r="SHU5" s="204"/>
      <c r="SHV5" s="204"/>
      <c r="SHW5" s="204"/>
      <c r="SHX5" s="204"/>
      <c r="SHY5" s="204"/>
      <c r="SHZ5" s="204"/>
      <c r="SIA5" s="204"/>
      <c r="SIB5" s="204"/>
      <c r="SIC5" s="204"/>
      <c r="SID5" s="204"/>
      <c r="SIE5" s="204"/>
      <c r="SIF5" s="204"/>
      <c r="SIG5" s="204"/>
      <c r="SIH5" s="204"/>
      <c r="SII5" s="204"/>
      <c r="SIJ5" s="204"/>
      <c r="SIK5" s="204"/>
      <c r="SIL5" s="204"/>
      <c r="SIM5" s="204"/>
      <c r="SIN5" s="204"/>
      <c r="SIO5" s="204"/>
      <c r="SIP5" s="204"/>
      <c r="SIQ5" s="204"/>
      <c r="SIR5" s="204"/>
      <c r="SIS5" s="204"/>
      <c r="SIT5" s="204"/>
      <c r="SIU5" s="204"/>
      <c r="SIV5" s="204"/>
      <c r="SIW5" s="204"/>
      <c r="SIX5" s="204"/>
      <c r="SIY5" s="204"/>
      <c r="SIZ5" s="204"/>
      <c r="SJA5" s="204"/>
      <c r="SJB5" s="204"/>
      <c r="SJC5" s="204"/>
      <c r="SJD5" s="204"/>
      <c r="SJE5" s="204"/>
      <c r="SJF5" s="204"/>
      <c r="SJG5" s="204"/>
      <c r="SJH5" s="204"/>
      <c r="SJI5" s="204"/>
      <c r="SJJ5" s="204"/>
      <c r="SJK5" s="204"/>
      <c r="SJL5" s="204"/>
      <c r="SJM5" s="204"/>
      <c r="SJN5" s="204"/>
      <c r="SJO5" s="204"/>
      <c r="SJP5" s="204"/>
      <c r="SJQ5" s="204"/>
      <c r="SJR5" s="204"/>
      <c r="SJS5" s="204"/>
      <c r="SJT5" s="204"/>
      <c r="SJU5" s="204"/>
      <c r="SJV5" s="204"/>
      <c r="SJW5" s="204"/>
      <c r="SJX5" s="204"/>
      <c r="SJY5" s="204"/>
      <c r="SJZ5" s="204"/>
      <c r="SKA5" s="204"/>
      <c r="SKB5" s="204"/>
      <c r="SKC5" s="204"/>
      <c r="SKD5" s="204"/>
      <c r="SKE5" s="204"/>
      <c r="SKF5" s="204"/>
      <c r="SKG5" s="204"/>
      <c r="SKH5" s="204"/>
      <c r="SKI5" s="204"/>
      <c r="SKJ5" s="204"/>
      <c r="SKK5" s="204"/>
      <c r="SKL5" s="204"/>
      <c r="SKM5" s="204"/>
      <c r="SKN5" s="204"/>
      <c r="SKO5" s="204"/>
      <c r="SKP5" s="204"/>
      <c r="SKQ5" s="204"/>
      <c r="SKR5" s="204"/>
      <c r="SKS5" s="204"/>
      <c r="SKT5" s="204"/>
      <c r="SKU5" s="204"/>
      <c r="SKV5" s="204"/>
      <c r="SKW5" s="204"/>
      <c r="SKX5" s="204"/>
      <c r="SKY5" s="204"/>
      <c r="SKZ5" s="204"/>
      <c r="SLA5" s="204"/>
      <c r="SLB5" s="204"/>
      <c r="SLC5" s="204"/>
      <c r="SLD5" s="204"/>
      <c r="SLE5" s="204"/>
      <c r="SLF5" s="204"/>
      <c r="SLG5" s="204"/>
      <c r="SLH5" s="204"/>
      <c r="SLI5" s="204"/>
      <c r="SLJ5" s="204"/>
      <c r="SLK5" s="204"/>
      <c r="SLL5" s="204"/>
      <c r="SLM5" s="204"/>
      <c r="SLN5" s="204"/>
      <c r="SLO5" s="204"/>
      <c r="SLP5" s="204"/>
      <c r="SLQ5" s="204"/>
      <c r="SLR5" s="204"/>
      <c r="SLS5" s="204"/>
      <c r="SLT5" s="204"/>
      <c r="SLU5" s="204"/>
      <c r="SLV5" s="204"/>
      <c r="SLW5" s="204"/>
      <c r="SLX5" s="204"/>
      <c r="SLY5" s="204"/>
      <c r="SLZ5" s="204"/>
      <c r="SMA5" s="204"/>
      <c r="SMB5" s="204"/>
      <c r="SMC5" s="204"/>
      <c r="SMD5" s="204"/>
      <c r="SME5" s="204"/>
      <c r="SMF5" s="204"/>
      <c r="SMG5" s="204"/>
      <c r="SMH5" s="204"/>
      <c r="SMI5" s="204"/>
      <c r="SMJ5" s="204"/>
      <c r="SMK5" s="204"/>
      <c r="SML5" s="204"/>
      <c r="SMM5" s="204"/>
      <c r="SMN5" s="204"/>
      <c r="SMO5" s="204"/>
      <c r="SMP5" s="204"/>
      <c r="SMQ5" s="204"/>
      <c r="SMR5" s="204"/>
      <c r="SMS5" s="204"/>
      <c r="SMT5" s="204"/>
      <c r="SMU5" s="204"/>
      <c r="SMV5" s="204"/>
      <c r="SMW5" s="204"/>
      <c r="SMX5" s="204"/>
      <c r="SMY5" s="204"/>
      <c r="SMZ5" s="204"/>
      <c r="SNA5" s="204"/>
      <c r="SNB5" s="204"/>
      <c r="SNC5" s="204"/>
      <c r="SND5" s="204"/>
      <c r="SNE5" s="204"/>
      <c r="SNF5" s="204"/>
      <c r="SNG5" s="204"/>
      <c r="SNH5" s="204"/>
      <c r="SNI5" s="204"/>
      <c r="SNJ5" s="204"/>
      <c r="SNK5" s="204"/>
      <c r="SNL5" s="204"/>
      <c r="SNM5" s="204"/>
      <c r="SNN5" s="204"/>
      <c r="SNO5" s="204"/>
      <c r="SNP5" s="204"/>
      <c r="SNQ5" s="204"/>
      <c r="SNR5" s="204"/>
      <c r="SNS5" s="204"/>
      <c r="SNT5" s="204"/>
      <c r="SNU5" s="204"/>
      <c r="SNV5" s="204"/>
      <c r="SNW5" s="204"/>
      <c r="SNX5" s="204"/>
      <c r="SNY5" s="204"/>
      <c r="SNZ5" s="204"/>
      <c r="SOA5" s="204"/>
      <c r="SOB5" s="204"/>
      <c r="SOC5" s="204"/>
      <c r="SOD5" s="204"/>
      <c r="SOE5" s="204"/>
      <c r="SOF5" s="204"/>
      <c r="SOG5" s="204"/>
      <c r="SOH5" s="204"/>
      <c r="SOI5" s="204"/>
      <c r="SOJ5" s="204"/>
      <c r="SOK5" s="204"/>
      <c r="SOL5" s="204"/>
      <c r="SOM5" s="204"/>
      <c r="SON5" s="204"/>
      <c r="SOO5" s="204"/>
      <c r="SOP5" s="204"/>
      <c r="SOQ5" s="204"/>
      <c r="SOR5" s="204"/>
      <c r="SOS5" s="204"/>
      <c r="SOT5" s="204"/>
      <c r="SOU5" s="204"/>
      <c r="SOV5" s="204"/>
      <c r="SOW5" s="204"/>
      <c r="SOX5" s="204"/>
      <c r="SOY5" s="204"/>
      <c r="SOZ5" s="204"/>
      <c r="SPA5" s="204"/>
      <c r="SPB5" s="204"/>
      <c r="SPC5" s="204"/>
      <c r="SPD5" s="204"/>
      <c r="SPE5" s="204"/>
      <c r="SPF5" s="204"/>
      <c r="SPG5" s="204"/>
      <c r="SPH5" s="204"/>
      <c r="SPI5" s="204"/>
      <c r="SPJ5" s="204"/>
      <c r="SPK5" s="204"/>
      <c r="SPL5" s="204"/>
      <c r="SPM5" s="204"/>
      <c r="SPN5" s="204"/>
      <c r="SPO5" s="204"/>
      <c r="SPP5" s="204"/>
      <c r="SPQ5" s="204"/>
      <c r="SPR5" s="204"/>
      <c r="SPS5" s="204"/>
      <c r="SPT5" s="204"/>
      <c r="SPU5" s="204"/>
      <c r="SPV5" s="204"/>
      <c r="SPW5" s="204"/>
      <c r="SPX5" s="204"/>
      <c r="SPY5" s="204"/>
      <c r="SPZ5" s="204"/>
      <c r="SQA5" s="204"/>
      <c r="SQB5" s="204"/>
      <c r="SQC5" s="204"/>
      <c r="SQD5" s="204"/>
      <c r="SQE5" s="204"/>
      <c r="SQF5" s="204"/>
      <c r="SQG5" s="204"/>
      <c r="SQH5" s="204"/>
      <c r="SQI5" s="204"/>
      <c r="SQJ5" s="204"/>
      <c r="SQK5" s="204"/>
      <c r="SQL5" s="204"/>
      <c r="SQM5" s="204"/>
      <c r="SQN5" s="204"/>
      <c r="SQO5" s="204"/>
      <c r="SQP5" s="204"/>
      <c r="SQQ5" s="204"/>
      <c r="SQR5" s="204"/>
      <c r="SQS5" s="204"/>
      <c r="SQT5" s="204"/>
      <c r="SQU5" s="204"/>
      <c r="SQV5" s="204"/>
      <c r="SQW5" s="204"/>
      <c r="SQX5" s="204"/>
      <c r="SQY5" s="204"/>
      <c r="SQZ5" s="204"/>
      <c r="SRA5" s="204"/>
      <c r="SRB5" s="204"/>
      <c r="SRC5" s="204"/>
      <c r="SRD5" s="204"/>
      <c r="SRE5" s="204"/>
      <c r="SRF5" s="204"/>
      <c r="SRG5" s="204"/>
      <c r="SRH5" s="204"/>
      <c r="SRI5" s="204"/>
      <c r="SRJ5" s="204"/>
      <c r="SRK5" s="204"/>
      <c r="SRL5" s="204"/>
      <c r="SRM5" s="204"/>
      <c r="SRN5" s="204"/>
      <c r="SRO5" s="204"/>
      <c r="SRP5" s="204"/>
      <c r="SRQ5" s="204"/>
      <c r="SRR5" s="204"/>
      <c r="SRS5" s="204"/>
      <c r="SRT5" s="204"/>
      <c r="SRU5" s="204"/>
      <c r="SRV5" s="204"/>
      <c r="SRW5" s="204"/>
      <c r="SRX5" s="204"/>
      <c r="SRY5" s="204"/>
      <c r="SRZ5" s="204"/>
      <c r="SSA5" s="204"/>
      <c r="SSB5" s="204"/>
      <c r="SSC5" s="204"/>
      <c r="SSD5" s="204"/>
      <c r="SSE5" s="204"/>
      <c r="SSF5" s="204"/>
      <c r="SSG5" s="204"/>
      <c r="SSH5" s="204"/>
      <c r="SSI5" s="204"/>
      <c r="SSJ5" s="204"/>
      <c r="SSK5" s="204"/>
      <c r="SSL5" s="204"/>
      <c r="SSM5" s="204"/>
      <c r="SSN5" s="204"/>
      <c r="SSO5" s="204"/>
      <c r="SSP5" s="204"/>
      <c r="SSQ5" s="204"/>
      <c r="SSR5" s="204"/>
      <c r="SSS5" s="204"/>
      <c r="SST5" s="204"/>
      <c r="SSU5" s="204"/>
      <c r="SSV5" s="204"/>
      <c r="SSW5" s="204"/>
      <c r="SSX5" s="204"/>
      <c r="SSY5" s="204"/>
      <c r="SSZ5" s="204"/>
      <c r="STA5" s="204"/>
      <c r="STB5" s="204"/>
      <c r="STC5" s="204"/>
      <c r="STD5" s="204"/>
      <c r="STE5" s="204"/>
      <c r="STF5" s="204"/>
      <c r="STG5" s="204"/>
      <c r="STH5" s="204"/>
      <c r="STI5" s="204"/>
      <c r="STJ5" s="204"/>
      <c r="STK5" s="204"/>
      <c r="STL5" s="204"/>
      <c r="STM5" s="204"/>
      <c r="STN5" s="204"/>
      <c r="STO5" s="204"/>
      <c r="STP5" s="204"/>
      <c r="STQ5" s="204"/>
      <c r="STR5" s="204"/>
      <c r="STS5" s="204"/>
      <c r="STT5" s="204"/>
      <c r="STU5" s="204"/>
      <c r="STV5" s="204"/>
      <c r="STW5" s="204"/>
      <c r="STX5" s="204"/>
      <c r="STY5" s="204"/>
      <c r="STZ5" s="204"/>
      <c r="SUA5" s="204"/>
      <c r="SUB5" s="204"/>
      <c r="SUC5" s="204"/>
      <c r="SUD5" s="204"/>
      <c r="SUE5" s="204"/>
      <c r="SUF5" s="204"/>
      <c r="SUG5" s="204"/>
      <c r="SUH5" s="204"/>
      <c r="SUI5" s="204"/>
      <c r="SUJ5" s="204"/>
      <c r="SUK5" s="204"/>
      <c r="SUL5" s="204"/>
      <c r="SUM5" s="204"/>
      <c r="SUN5" s="204"/>
      <c r="SUO5" s="204"/>
      <c r="SUP5" s="204"/>
      <c r="SUQ5" s="204"/>
      <c r="SUR5" s="204"/>
      <c r="SUS5" s="204"/>
      <c r="SUT5" s="204"/>
      <c r="SUU5" s="204"/>
      <c r="SUV5" s="204"/>
      <c r="SUW5" s="204"/>
      <c r="SUX5" s="204"/>
      <c r="SUY5" s="204"/>
      <c r="SUZ5" s="204"/>
      <c r="SVA5" s="204"/>
      <c r="SVB5" s="204"/>
      <c r="SVC5" s="204"/>
      <c r="SVD5" s="204"/>
      <c r="SVE5" s="204"/>
      <c r="SVF5" s="204"/>
      <c r="SVG5" s="204"/>
      <c r="SVH5" s="204"/>
      <c r="SVI5" s="204"/>
      <c r="SVJ5" s="204"/>
      <c r="SVK5" s="204"/>
      <c r="SVL5" s="204"/>
      <c r="SVM5" s="204"/>
      <c r="SVN5" s="204"/>
      <c r="SVO5" s="204"/>
      <c r="SVP5" s="204"/>
      <c r="SVQ5" s="204"/>
      <c r="SVR5" s="204"/>
      <c r="SVS5" s="204"/>
      <c r="SVT5" s="204"/>
      <c r="SVU5" s="204"/>
      <c r="SVV5" s="204"/>
      <c r="SVW5" s="204"/>
      <c r="SVX5" s="204"/>
      <c r="SVY5" s="204"/>
      <c r="SVZ5" s="204"/>
      <c r="SWA5" s="204"/>
      <c r="SWB5" s="204"/>
      <c r="SWC5" s="204"/>
      <c r="SWD5" s="204"/>
      <c r="SWE5" s="204"/>
      <c r="SWF5" s="204"/>
      <c r="SWG5" s="204"/>
      <c r="SWH5" s="204"/>
      <c r="SWI5" s="204"/>
      <c r="SWJ5" s="204"/>
      <c r="SWK5" s="204"/>
      <c r="SWL5" s="204"/>
      <c r="SWM5" s="204"/>
      <c r="SWN5" s="204"/>
      <c r="SWO5" s="204"/>
      <c r="SWP5" s="204"/>
      <c r="SWQ5" s="204"/>
      <c r="SWR5" s="204"/>
      <c r="SWS5" s="204"/>
      <c r="SWT5" s="204"/>
      <c r="SWU5" s="204"/>
      <c r="SWV5" s="204"/>
      <c r="SWW5" s="204"/>
      <c r="SWX5" s="204"/>
      <c r="SWY5" s="204"/>
      <c r="SWZ5" s="204"/>
      <c r="SXA5" s="204"/>
      <c r="SXB5" s="204"/>
      <c r="SXC5" s="204"/>
      <c r="SXD5" s="204"/>
      <c r="SXE5" s="204"/>
      <c r="SXF5" s="204"/>
      <c r="SXG5" s="204"/>
      <c r="SXH5" s="204"/>
      <c r="SXI5" s="204"/>
      <c r="SXJ5" s="204"/>
      <c r="SXK5" s="204"/>
      <c r="SXL5" s="204"/>
      <c r="SXM5" s="204"/>
      <c r="SXN5" s="204"/>
      <c r="SXO5" s="204"/>
      <c r="SXP5" s="204"/>
      <c r="SXQ5" s="204"/>
      <c r="SXR5" s="204"/>
      <c r="SXS5" s="204"/>
      <c r="SXT5" s="204"/>
      <c r="SXU5" s="204"/>
      <c r="SXV5" s="204"/>
      <c r="SXW5" s="204"/>
      <c r="SXX5" s="204"/>
      <c r="SXY5" s="204"/>
      <c r="SXZ5" s="204"/>
      <c r="SYA5" s="204"/>
      <c r="SYB5" s="204"/>
      <c r="SYC5" s="204"/>
      <c r="SYD5" s="204"/>
      <c r="SYE5" s="204"/>
      <c r="SYF5" s="204"/>
      <c r="SYG5" s="204"/>
      <c r="SYH5" s="204"/>
      <c r="SYI5" s="204"/>
      <c r="SYJ5" s="204"/>
      <c r="SYK5" s="204"/>
      <c r="SYL5" s="204"/>
      <c r="SYM5" s="204"/>
      <c r="SYN5" s="204"/>
      <c r="SYO5" s="204"/>
      <c r="SYP5" s="204"/>
      <c r="SYQ5" s="204"/>
      <c r="SYR5" s="204"/>
      <c r="SYS5" s="204"/>
      <c r="SYT5" s="204"/>
      <c r="SYU5" s="204"/>
      <c r="SYV5" s="204"/>
      <c r="SYW5" s="204"/>
      <c r="SYX5" s="204"/>
      <c r="SYY5" s="204"/>
      <c r="SYZ5" s="204"/>
      <c r="SZA5" s="204"/>
      <c r="SZB5" s="204"/>
      <c r="SZC5" s="204"/>
      <c r="SZD5" s="204"/>
      <c r="SZE5" s="204"/>
      <c r="SZF5" s="204"/>
      <c r="SZG5" s="204"/>
      <c r="SZH5" s="204"/>
      <c r="SZI5" s="204"/>
      <c r="SZJ5" s="204"/>
      <c r="SZK5" s="204"/>
      <c r="SZL5" s="204"/>
      <c r="SZM5" s="204"/>
      <c r="SZN5" s="204"/>
      <c r="SZO5" s="204"/>
      <c r="SZP5" s="204"/>
      <c r="SZQ5" s="204"/>
      <c r="SZR5" s="204"/>
      <c r="SZS5" s="204"/>
      <c r="SZT5" s="204"/>
      <c r="SZU5" s="204"/>
      <c r="SZV5" s="204"/>
      <c r="SZW5" s="204"/>
      <c r="SZX5" s="204"/>
      <c r="SZY5" s="204"/>
      <c r="SZZ5" s="204"/>
      <c r="TAA5" s="204"/>
      <c r="TAB5" s="204"/>
      <c r="TAC5" s="204"/>
      <c r="TAD5" s="204"/>
      <c r="TAE5" s="204"/>
      <c r="TAF5" s="204"/>
      <c r="TAG5" s="204"/>
      <c r="TAH5" s="204"/>
      <c r="TAI5" s="204"/>
      <c r="TAJ5" s="204"/>
      <c r="TAK5" s="204"/>
      <c r="TAL5" s="204"/>
      <c r="TAM5" s="204"/>
      <c r="TAN5" s="204"/>
      <c r="TAO5" s="204"/>
      <c r="TAP5" s="204"/>
      <c r="TAQ5" s="204"/>
      <c r="TAR5" s="204"/>
      <c r="TAS5" s="204"/>
      <c r="TAT5" s="204"/>
      <c r="TAU5" s="204"/>
      <c r="TAV5" s="204"/>
      <c r="TAW5" s="204"/>
      <c r="TAX5" s="204"/>
      <c r="TAY5" s="204"/>
      <c r="TAZ5" s="204"/>
      <c r="TBA5" s="204"/>
      <c r="TBB5" s="204"/>
      <c r="TBC5" s="204"/>
      <c r="TBD5" s="204"/>
      <c r="TBE5" s="204"/>
      <c r="TBF5" s="204"/>
      <c r="TBG5" s="204"/>
      <c r="TBH5" s="204"/>
      <c r="TBI5" s="204"/>
      <c r="TBJ5" s="204"/>
      <c r="TBK5" s="204"/>
      <c r="TBL5" s="204"/>
      <c r="TBM5" s="204"/>
      <c r="TBN5" s="204"/>
      <c r="TBO5" s="204"/>
      <c r="TBP5" s="204"/>
      <c r="TBQ5" s="204"/>
      <c r="TBR5" s="204"/>
      <c r="TBS5" s="204"/>
      <c r="TBT5" s="204"/>
      <c r="TBU5" s="204"/>
      <c r="TBV5" s="204"/>
      <c r="TBW5" s="204"/>
      <c r="TBX5" s="204"/>
      <c r="TBY5" s="204"/>
      <c r="TBZ5" s="204"/>
      <c r="TCA5" s="204"/>
      <c r="TCB5" s="204"/>
      <c r="TCC5" s="204"/>
      <c r="TCD5" s="204"/>
      <c r="TCE5" s="204"/>
      <c r="TCF5" s="204"/>
      <c r="TCG5" s="204"/>
      <c r="TCH5" s="204"/>
      <c r="TCI5" s="204"/>
      <c r="TCJ5" s="204"/>
      <c r="TCK5" s="204"/>
      <c r="TCL5" s="204"/>
      <c r="TCM5" s="204"/>
      <c r="TCN5" s="204"/>
      <c r="TCO5" s="204"/>
      <c r="TCP5" s="204"/>
      <c r="TCQ5" s="204"/>
      <c r="TCR5" s="204"/>
      <c r="TCS5" s="204"/>
      <c r="TCT5" s="204"/>
      <c r="TCU5" s="204"/>
      <c r="TCV5" s="204"/>
      <c r="TCW5" s="204"/>
      <c r="TCX5" s="204"/>
      <c r="TCY5" s="204"/>
      <c r="TCZ5" s="204"/>
      <c r="TDA5" s="204"/>
      <c r="TDB5" s="204"/>
      <c r="TDC5" s="204"/>
      <c r="TDD5" s="204"/>
      <c r="TDE5" s="204"/>
      <c r="TDF5" s="204"/>
      <c r="TDG5" s="204"/>
      <c r="TDH5" s="204"/>
      <c r="TDI5" s="204"/>
      <c r="TDJ5" s="204"/>
      <c r="TDK5" s="204"/>
      <c r="TDL5" s="204"/>
      <c r="TDM5" s="204"/>
      <c r="TDN5" s="204"/>
      <c r="TDO5" s="204"/>
      <c r="TDP5" s="204"/>
      <c r="TDQ5" s="204"/>
      <c r="TDR5" s="204"/>
      <c r="TDS5" s="204"/>
      <c r="TDT5" s="204"/>
      <c r="TDU5" s="204"/>
      <c r="TDV5" s="204"/>
      <c r="TDW5" s="204"/>
      <c r="TDX5" s="204"/>
      <c r="TDY5" s="204"/>
      <c r="TDZ5" s="204"/>
      <c r="TEA5" s="204"/>
      <c r="TEB5" s="204"/>
      <c r="TEC5" s="204"/>
      <c r="TED5" s="204"/>
      <c r="TEE5" s="204"/>
      <c r="TEF5" s="204"/>
      <c r="TEG5" s="204"/>
      <c r="TEH5" s="204"/>
      <c r="TEI5" s="204"/>
      <c r="TEJ5" s="204"/>
      <c r="TEK5" s="204"/>
      <c r="TEL5" s="204"/>
      <c r="TEM5" s="204"/>
      <c r="TEN5" s="204"/>
      <c r="TEO5" s="204"/>
      <c r="TEP5" s="204"/>
      <c r="TEQ5" s="204"/>
      <c r="TER5" s="204"/>
      <c r="TES5" s="204"/>
      <c r="TET5" s="204"/>
      <c r="TEU5" s="204"/>
      <c r="TEV5" s="204"/>
      <c r="TEW5" s="204"/>
      <c r="TEX5" s="204"/>
      <c r="TEY5" s="204"/>
      <c r="TEZ5" s="204"/>
      <c r="TFA5" s="204"/>
      <c r="TFB5" s="204"/>
      <c r="TFC5" s="204"/>
      <c r="TFD5" s="204"/>
      <c r="TFE5" s="204"/>
      <c r="TFF5" s="204"/>
      <c r="TFG5" s="204"/>
      <c r="TFH5" s="204"/>
      <c r="TFI5" s="204"/>
      <c r="TFJ5" s="204"/>
      <c r="TFK5" s="204"/>
      <c r="TFL5" s="204"/>
      <c r="TFM5" s="204"/>
      <c r="TFN5" s="204"/>
      <c r="TFO5" s="204"/>
      <c r="TFP5" s="204"/>
      <c r="TFQ5" s="204"/>
      <c r="TFR5" s="204"/>
      <c r="TFS5" s="204"/>
      <c r="TFT5" s="204"/>
      <c r="TFU5" s="204"/>
      <c r="TFV5" s="204"/>
      <c r="TFW5" s="204"/>
      <c r="TFX5" s="204"/>
      <c r="TFY5" s="204"/>
      <c r="TFZ5" s="204"/>
      <c r="TGA5" s="204"/>
      <c r="TGB5" s="204"/>
      <c r="TGC5" s="204"/>
      <c r="TGD5" s="204"/>
      <c r="TGE5" s="204"/>
      <c r="TGF5" s="204"/>
      <c r="TGG5" s="204"/>
      <c r="TGH5" s="204"/>
      <c r="TGI5" s="204"/>
      <c r="TGJ5" s="204"/>
      <c r="TGK5" s="204"/>
      <c r="TGL5" s="204"/>
      <c r="TGM5" s="204"/>
      <c r="TGN5" s="204"/>
      <c r="TGO5" s="204"/>
      <c r="TGP5" s="204"/>
      <c r="TGQ5" s="204"/>
      <c r="TGR5" s="204"/>
      <c r="TGS5" s="204"/>
      <c r="TGT5" s="204"/>
      <c r="TGU5" s="204"/>
      <c r="TGV5" s="204"/>
      <c r="TGW5" s="204"/>
      <c r="TGX5" s="204"/>
      <c r="TGY5" s="204"/>
      <c r="TGZ5" s="204"/>
      <c r="THA5" s="204"/>
      <c r="THB5" s="204"/>
      <c r="THC5" s="204"/>
      <c r="THD5" s="204"/>
      <c r="THE5" s="204"/>
      <c r="THF5" s="204"/>
      <c r="THG5" s="204"/>
      <c r="THH5" s="204"/>
      <c r="THI5" s="204"/>
      <c r="THJ5" s="204"/>
      <c r="THK5" s="204"/>
      <c r="THL5" s="204"/>
      <c r="THM5" s="204"/>
      <c r="THN5" s="204"/>
      <c r="THO5" s="204"/>
      <c r="THP5" s="204"/>
      <c r="THQ5" s="204"/>
      <c r="THR5" s="204"/>
      <c r="THS5" s="204"/>
      <c r="THT5" s="204"/>
      <c r="THU5" s="204"/>
      <c r="THV5" s="204"/>
      <c r="THW5" s="204"/>
      <c r="THX5" s="204"/>
      <c r="THY5" s="204"/>
      <c r="THZ5" s="204"/>
      <c r="TIA5" s="204"/>
      <c r="TIB5" s="204"/>
      <c r="TIC5" s="204"/>
      <c r="TID5" s="204"/>
      <c r="TIE5" s="204"/>
      <c r="TIF5" s="204"/>
      <c r="TIG5" s="204"/>
      <c r="TIH5" s="204"/>
      <c r="TII5" s="204"/>
      <c r="TIJ5" s="204"/>
      <c r="TIK5" s="204"/>
      <c r="TIL5" s="204"/>
      <c r="TIM5" s="204"/>
      <c r="TIN5" s="204"/>
      <c r="TIO5" s="204"/>
      <c r="TIP5" s="204"/>
      <c r="TIQ5" s="204"/>
      <c r="TIR5" s="204"/>
      <c r="TIS5" s="204"/>
      <c r="TIT5" s="204"/>
      <c r="TIU5" s="204"/>
      <c r="TIV5" s="204"/>
      <c r="TIW5" s="204"/>
      <c r="TIX5" s="204"/>
      <c r="TIY5" s="204"/>
      <c r="TIZ5" s="204"/>
      <c r="TJA5" s="204"/>
      <c r="TJB5" s="204"/>
      <c r="TJC5" s="204"/>
      <c r="TJD5" s="204"/>
      <c r="TJE5" s="204"/>
      <c r="TJF5" s="204"/>
      <c r="TJG5" s="204"/>
      <c r="TJH5" s="204"/>
      <c r="TJI5" s="204"/>
      <c r="TJJ5" s="204"/>
      <c r="TJK5" s="204"/>
      <c r="TJL5" s="204"/>
      <c r="TJM5" s="204"/>
      <c r="TJN5" s="204"/>
      <c r="TJO5" s="204"/>
      <c r="TJP5" s="204"/>
      <c r="TJQ5" s="204"/>
      <c r="TJR5" s="204"/>
      <c r="TJS5" s="204"/>
      <c r="TJT5" s="204"/>
      <c r="TJU5" s="204"/>
      <c r="TJV5" s="204"/>
      <c r="TJW5" s="204"/>
      <c r="TJX5" s="204"/>
      <c r="TJY5" s="204"/>
      <c r="TJZ5" s="204"/>
      <c r="TKA5" s="204"/>
      <c r="TKB5" s="204"/>
      <c r="TKC5" s="204"/>
      <c r="TKD5" s="204"/>
      <c r="TKE5" s="204"/>
      <c r="TKF5" s="204"/>
      <c r="TKG5" s="204"/>
      <c r="TKH5" s="204"/>
      <c r="TKI5" s="204"/>
      <c r="TKJ5" s="204"/>
      <c r="TKK5" s="204"/>
      <c r="TKL5" s="204"/>
      <c r="TKM5" s="204"/>
      <c r="TKN5" s="204"/>
      <c r="TKO5" s="204"/>
      <c r="TKP5" s="204"/>
      <c r="TKQ5" s="204"/>
      <c r="TKR5" s="204"/>
      <c r="TKS5" s="204"/>
      <c r="TKT5" s="204"/>
      <c r="TKU5" s="204"/>
      <c r="TKV5" s="204"/>
      <c r="TKW5" s="204"/>
      <c r="TKX5" s="204"/>
      <c r="TKY5" s="204"/>
      <c r="TKZ5" s="204"/>
      <c r="TLA5" s="204"/>
      <c r="TLB5" s="204"/>
      <c r="TLC5" s="204"/>
      <c r="TLD5" s="204"/>
      <c r="TLE5" s="204"/>
      <c r="TLF5" s="204"/>
      <c r="TLG5" s="204"/>
      <c r="TLH5" s="204"/>
      <c r="TLI5" s="204"/>
      <c r="TLJ5" s="204"/>
      <c r="TLK5" s="204"/>
      <c r="TLL5" s="204"/>
      <c r="TLM5" s="204"/>
      <c r="TLN5" s="204"/>
      <c r="TLO5" s="204"/>
      <c r="TLP5" s="204"/>
      <c r="TLQ5" s="204"/>
      <c r="TLR5" s="204"/>
      <c r="TLS5" s="204"/>
      <c r="TLT5" s="204"/>
      <c r="TLU5" s="204"/>
      <c r="TLV5" s="204"/>
      <c r="TLW5" s="204"/>
      <c r="TLX5" s="204"/>
      <c r="TLY5" s="204"/>
      <c r="TLZ5" s="204"/>
      <c r="TMA5" s="204"/>
      <c r="TMB5" s="204"/>
      <c r="TMC5" s="204"/>
      <c r="TMD5" s="204"/>
      <c r="TME5" s="204"/>
      <c r="TMF5" s="204"/>
      <c r="TMG5" s="204"/>
      <c r="TMH5" s="204"/>
      <c r="TMI5" s="204"/>
      <c r="TMJ5" s="204"/>
      <c r="TMK5" s="204"/>
      <c r="TML5" s="204"/>
      <c r="TMM5" s="204"/>
      <c r="TMN5" s="204"/>
      <c r="TMO5" s="204"/>
      <c r="TMP5" s="204"/>
      <c r="TMQ5" s="204"/>
      <c r="TMR5" s="204"/>
      <c r="TMS5" s="204"/>
      <c r="TMT5" s="204"/>
      <c r="TMU5" s="204"/>
      <c r="TMV5" s="204"/>
      <c r="TMW5" s="204"/>
      <c r="TMX5" s="204"/>
      <c r="TMY5" s="204"/>
      <c r="TMZ5" s="204"/>
      <c r="TNA5" s="204"/>
      <c r="TNB5" s="204"/>
      <c r="TNC5" s="204"/>
      <c r="TND5" s="204"/>
      <c r="TNE5" s="204"/>
      <c r="TNF5" s="204"/>
      <c r="TNG5" s="204"/>
      <c r="TNH5" s="204"/>
      <c r="TNI5" s="204"/>
      <c r="TNJ5" s="204"/>
      <c r="TNK5" s="204"/>
      <c r="TNL5" s="204"/>
      <c r="TNM5" s="204"/>
      <c r="TNN5" s="204"/>
      <c r="TNO5" s="204"/>
      <c r="TNP5" s="204"/>
      <c r="TNQ5" s="204"/>
      <c r="TNR5" s="204"/>
      <c r="TNS5" s="204"/>
      <c r="TNT5" s="204"/>
      <c r="TNU5" s="204"/>
      <c r="TNV5" s="204"/>
      <c r="TNW5" s="204"/>
      <c r="TNX5" s="204"/>
      <c r="TNY5" s="204"/>
      <c r="TNZ5" s="204"/>
      <c r="TOA5" s="204"/>
      <c r="TOB5" s="204"/>
      <c r="TOC5" s="204"/>
      <c r="TOD5" s="204"/>
      <c r="TOE5" s="204"/>
      <c r="TOF5" s="204"/>
      <c r="TOG5" s="204"/>
      <c r="TOH5" s="204"/>
      <c r="TOI5" s="204"/>
      <c r="TOJ5" s="204"/>
      <c r="TOK5" s="204"/>
      <c r="TOL5" s="204"/>
      <c r="TOM5" s="204"/>
      <c r="TON5" s="204"/>
      <c r="TOO5" s="204"/>
      <c r="TOP5" s="204"/>
      <c r="TOQ5" s="204"/>
      <c r="TOR5" s="204"/>
      <c r="TOS5" s="204"/>
      <c r="TOT5" s="204"/>
      <c r="TOU5" s="204"/>
      <c r="TOV5" s="204"/>
      <c r="TOW5" s="204"/>
      <c r="TOX5" s="204"/>
      <c r="TOY5" s="204"/>
      <c r="TOZ5" s="204"/>
      <c r="TPA5" s="204"/>
      <c r="TPB5" s="204"/>
      <c r="TPC5" s="204"/>
      <c r="TPD5" s="204"/>
      <c r="TPE5" s="204"/>
      <c r="TPF5" s="204"/>
      <c r="TPG5" s="204"/>
      <c r="TPH5" s="204"/>
      <c r="TPI5" s="204"/>
      <c r="TPJ5" s="204"/>
      <c r="TPK5" s="204"/>
      <c r="TPL5" s="204"/>
      <c r="TPM5" s="204"/>
      <c r="TPN5" s="204"/>
      <c r="TPO5" s="204"/>
      <c r="TPP5" s="204"/>
      <c r="TPQ5" s="204"/>
      <c r="TPR5" s="204"/>
      <c r="TPS5" s="204"/>
      <c r="TPT5" s="204"/>
      <c r="TPU5" s="204"/>
      <c r="TPV5" s="204"/>
      <c r="TPW5" s="204"/>
      <c r="TPX5" s="204"/>
      <c r="TPY5" s="204"/>
      <c r="TPZ5" s="204"/>
      <c r="TQA5" s="204"/>
      <c r="TQB5" s="204"/>
      <c r="TQC5" s="204"/>
      <c r="TQD5" s="204"/>
      <c r="TQE5" s="204"/>
      <c r="TQF5" s="204"/>
      <c r="TQG5" s="204"/>
      <c r="TQH5" s="204"/>
      <c r="TQI5" s="204"/>
      <c r="TQJ5" s="204"/>
      <c r="TQK5" s="204"/>
      <c r="TQL5" s="204"/>
      <c r="TQM5" s="204"/>
      <c r="TQN5" s="204"/>
      <c r="TQO5" s="204"/>
      <c r="TQP5" s="204"/>
      <c r="TQQ5" s="204"/>
      <c r="TQR5" s="204"/>
      <c r="TQS5" s="204"/>
      <c r="TQT5" s="204"/>
      <c r="TQU5" s="204"/>
      <c r="TQV5" s="204"/>
      <c r="TQW5" s="204"/>
      <c r="TQX5" s="204"/>
      <c r="TQY5" s="204"/>
      <c r="TQZ5" s="204"/>
      <c r="TRA5" s="204"/>
      <c r="TRB5" s="204"/>
      <c r="TRC5" s="204"/>
      <c r="TRD5" s="204"/>
      <c r="TRE5" s="204"/>
      <c r="TRF5" s="204"/>
      <c r="TRG5" s="204"/>
      <c r="TRH5" s="204"/>
      <c r="TRI5" s="204"/>
      <c r="TRJ5" s="204"/>
      <c r="TRK5" s="204"/>
      <c r="TRL5" s="204"/>
      <c r="TRM5" s="204"/>
      <c r="TRN5" s="204"/>
      <c r="TRO5" s="204"/>
      <c r="TRP5" s="204"/>
      <c r="TRQ5" s="204"/>
      <c r="TRR5" s="204"/>
      <c r="TRS5" s="204"/>
      <c r="TRT5" s="204"/>
      <c r="TRU5" s="204"/>
      <c r="TRV5" s="204"/>
      <c r="TRW5" s="204"/>
      <c r="TRX5" s="204"/>
      <c r="TRY5" s="204"/>
      <c r="TRZ5" s="204"/>
      <c r="TSA5" s="204"/>
      <c r="TSB5" s="204"/>
      <c r="TSC5" s="204"/>
      <c r="TSD5" s="204"/>
      <c r="TSE5" s="204"/>
      <c r="TSF5" s="204"/>
      <c r="TSG5" s="204"/>
      <c r="TSH5" s="204"/>
      <c r="TSI5" s="204"/>
      <c r="TSJ5" s="204"/>
      <c r="TSK5" s="204"/>
      <c r="TSL5" s="204"/>
      <c r="TSM5" s="204"/>
      <c r="TSN5" s="204"/>
      <c r="TSO5" s="204"/>
      <c r="TSP5" s="204"/>
      <c r="TSQ5" s="204"/>
      <c r="TSR5" s="204"/>
      <c r="TSS5" s="204"/>
      <c r="TST5" s="204"/>
      <c r="TSU5" s="204"/>
      <c r="TSV5" s="204"/>
      <c r="TSW5" s="204"/>
      <c r="TSX5" s="204"/>
      <c r="TSY5" s="204"/>
      <c r="TSZ5" s="204"/>
      <c r="TTA5" s="204"/>
      <c r="TTB5" s="204"/>
      <c r="TTC5" s="204"/>
      <c r="TTD5" s="204"/>
      <c r="TTE5" s="204"/>
      <c r="TTF5" s="204"/>
      <c r="TTG5" s="204"/>
      <c r="TTH5" s="204"/>
      <c r="TTI5" s="204"/>
      <c r="TTJ5" s="204"/>
      <c r="TTK5" s="204"/>
      <c r="TTL5" s="204"/>
      <c r="TTM5" s="204"/>
      <c r="TTN5" s="204"/>
      <c r="TTO5" s="204"/>
      <c r="TTP5" s="204"/>
      <c r="TTQ5" s="204"/>
      <c r="TTR5" s="204"/>
      <c r="TTS5" s="204"/>
      <c r="TTT5" s="204"/>
      <c r="TTU5" s="204"/>
      <c r="TTV5" s="204"/>
      <c r="TTW5" s="204"/>
      <c r="TTX5" s="204"/>
      <c r="TTY5" s="204"/>
      <c r="TTZ5" s="204"/>
      <c r="TUA5" s="204"/>
      <c r="TUB5" s="204"/>
      <c r="TUC5" s="204"/>
      <c r="TUD5" s="204"/>
      <c r="TUE5" s="204"/>
      <c r="TUF5" s="204"/>
      <c r="TUG5" s="204"/>
      <c r="TUH5" s="204"/>
      <c r="TUI5" s="204"/>
      <c r="TUJ5" s="204"/>
      <c r="TUK5" s="204"/>
      <c r="TUL5" s="204"/>
      <c r="TUM5" s="204"/>
      <c r="TUN5" s="204"/>
      <c r="TUO5" s="204"/>
      <c r="TUP5" s="204"/>
      <c r="TUQ5" s="204"/>
      <c r="TUR5" s="204"/>
      <c r="TUS5" s="204"/>
      <c r="TUT5" s="204"/>
      <c r="TUU5" s="204"/>
      <c r="TUV5" s="204"/>
      <c r="TUW5" s="204"/>
      <c r="TUX5" s="204"/>
      <c r="TUY5" s="204"/>
      <c r="TUZ5" s="204"/>
      <c r="TVA5" s="204"/>
      <c r="TVB5" s="204"/>
      <c r="TVC5" s="204"/>
      <c r="TVD5" s="204"/>
      <c r="TVE5" s="204"/>
      <c r="TVF5" s="204"/>
      <c r="TVG5" s="204"/>
      <c r="TVH5" s="204"/>
      <c r="TVI5" s="204"/>
      <c r="TVJ5" s="204"/>
      <c r="TVK5" s="204"/>
      <c r="TVL5" s="204"/>
      <c r="TVM5" s="204"/>
      <c r="TVN5" s="204"/>
      <c r="TVO5" s="204"/>
      <c r="TVP5" s="204"/>
      <c r="TVQ5" s="204"/>
      <c r="TVR5" s="204"/>
      <c r="TVS5" s="204"/>
      <c r="TVT5" s="204"/>
      <c r="TVU5" s="204"/>
      <c r="TVV5" s="204"/>
      <c r="TVW5" s="204"/>
      <c r="TVX5" s="204"/>
      <c r="TVY5" s="204"/>
      <c r="TVZ5" s="204"/>
      <c r="TWA5" s="204"/>
      <c r="TWB5" s="204"/>
      <c r="TWC5" s="204"/>
      <c r="TWD5" s="204"/>
      <c r="TWE5" s="204"/>
      <c r="TWF5" s="204"/>
      <c r="TWG5" s="204"/>
      <c r="TWH5" s="204"/>
      <c r="TWI5" s="204"/>
      <c r="TWJ5" s="204"/>
      <c r="TWK5" s="204"/>
      <c r="TWL5" s="204"/>
      <c r="TWM5" s="204"/>
      <c r="TWN5" s="204"/>
      <c r="TWO5" s="204"/>
      <c r="TWP5" s="204"/>
      <c r="TWQ5" s="204"/>
      <c r="TWR5" s="204"/>
      <c r="TWS5" s="204"/>
      <c r="TWT5" s="204"/>
      <c r="TWU5" s="204"/>
      <c r="TWV5" s="204"/>
      <c r="TWW5" s="204"/>
      <c r="TWX5" s="204"/>
      <c r="TWY5" s="204"/>
      <c r="TWZ5" s="204"/>
      <c r="TXA5" s="204"/>
      <c r="TXB5" s="204"/>
      <c r="TXC5" s="204"/>
      <c r="TXD5" s="204"/>
      <c r="TXE5" s="204"/>
      <c r="TXF5" s="204"/>
      <c r="TXG5" s="204"/>
      <c r="TXH5" s="204"/>
      <c r="TXI5" s="204"/>
      <c r="TXJ5" s="204"/>
      <c r="TXK5" s="204"/>
      <c r="TXL5" s="204"/>
      <c r="TXM5" s="204"/>
      <c r="TXN5" s="204"/>
      <c r="TXO5" s="204"/>
      <c r="TXP5" s="204"/>
      <c r="TXQ5" s="204"/>
      <c r="TXR5" s="204"/>
      <c r="TXS5" s="204"/>
      <c r="TXT5" s="204"/>
      <c r="TXU5" s="204"/>
      <c r="TXV5" s="204"/>
      <c r="TXW5" s="204"/>
      <c r="TXX5" s="204"/>
      <c r="TXY5" s="204"/>
      <c r="TXZ5" s="204"/>
      <c r="TYA5" s="204"/>
      <c r="TYB5" s="204"/>
      <c r="TYC5" s="204"/>
      <c r="TYD5" s="204"/>
      <c r="TYE5" s="204"/>
      <c r="TYF5" s="204"/>
      <c r="TYG5" s="204"/>
      <c r="TYH5" s="204"/>
      <c r="TYI5" s="204"/>
      <c r="TYJ5" s="204"/>
      <c r="TYK5" s="204"/>
      <c r="TYL5" s="204"/>
      <c r="TYM5" s="204"/>
      <c r="TYN5" s="204"/>
      <c r="TYO5" s="204"/>
      <c r="TYP5" s="204"/>
      <c r="TYQ5" s="204"/>
      <c r="TYR5" s="204"/>
      <c r="TYS5" s="204"/>
      <c r="TYT5" s="204"/>
      <c r="TYU5" s="204"/>
      <c r="TYV5" s="204"/>
      <c r="TYW5" s="204"/>
      <c r="TYX5" s="204"/>
      <c r="TYY5" s="204"/>
      <c r="TYZ5" s="204"/>
      <c r="TZA5" s="204"/>
      <c r="TZB5" s="204"/>
      <c r="TZC5" s="204"/>
      <c r="TZD5" s="204"/>
      <c r="TZE5" s="204"/>
      <c r="TZF5" s="204"/>
      <c r="TZG5" s="204"/>
      <c r="TZH5" s="204"/>
      <c r="TZI5" s="204"/>
      <c r="TZJ5" s="204"/>
      <c r="TZK5" s="204"/>
      <c r="TZL5" s="204"/>
      <c r="TZM5" s="204"/>
      <c r="TZN5" s="204"/>
      <c r="TZO5" s="204"/>
      <c r="TZP5" s="204"/>
      <c r="TZQ5" s="204"/>
      <c r="TZR5" s="204"/>
      <c r="TZS5" s="204"/>
      <c r="TZT5" s="204"/>
      <c r="TZU5" s="204"/>
      <c r="TZV5" s="204"/>
      <c r="TZW5" s="204"/>
      <c r="TZX5" s="204"/>
      <c r="TZY5" s="204"/>
      <c r="TZZ5" s="204"/>
      <c r="UAA5" s="204"/>
      <c r="UAB5" s="204"/>
      <c r="UAC5" s="204"/>
      <c r="UAD5" s="204"/>
      <c r="UAE5" s="204"/>
      <c r="UAF5" s="204"/>
      <c r="UAG5" s="204"/>
      <c r="UAH5" s="204"/>
      <c r="UAI5" s="204"/>
      <c r="UAJ5" s="204"/>
      <c r="UAK5" s="204"/>
      <c r="UAL5" s="204"/>
      <c r="UAM5" s="204"/>
      <c r="UAN5" s="204"/>
      <c r="UAO5" s="204"/>
      <c r="UAP5" s="204"/>
      <c r="UAQ5" s="204"/>
      <c r="UAR5" s="204"/>
      <c r="UAS5" s="204"/>
      <c r="UAT5" s="204"/>
      <c r="UAU5" s="204"/>
      <c r="UAV5" s="204"/>
      <c r="UAW5" s="204"/>
      <c r="UAX5" s="204"/>
      <c r="UAY5" s="204"/>
      <c r="UAZ5" s="204"/>
      <c r="UBA5" s="204"/>
      <c r="UBB5" s="204"/>
      <c r="UBC5" s="204"/>
      <c r="UBD5" s="204"/>
      <c r="UBE5" s="204"/>
      <c r="UBF5" s="204"/>
      <c r="UBG5" s="204"/>
      <c r="UBH5" s="204"/>
      <c r="UBI5" s="204"/>
      <c r="UBJ5" s="204"/>
      <c r="UBK5" s="204"/>
      <c r="UBL5" s="204"/>
      <c r="UBM5" s="204"/>
      <c r="UBN5" s="204"/>
      <c r="UBO5" s="204"/>
      <c r="UBP5" s="204"/>
      <c r="UBQ5" s="204"/>
      <c r="UBR5" s="204"/>
      <c r="UBS5" s="204"/>
      <c r="UBT5" s="204"/>
      <c r="UBU5" s="204"/>
      <c r="UBV5" s="204"/>
      <c r="UBW5" s="204"/>
      <c r="UBX5" s="204"/>
      <c r="UBY5" s="204"/>
      <c r="UBZ5" s="204"/>
      <c r="UCA5" s="204"/>
      <c r="UCB5" s="204"/>
      <c r="UCC5" s="204"/>
      <c r="UCD5" s="204"/>
      <c r="UCE5" s="204"/>
      <c r="UCF5" s="204"/>
      <c r="UCG5" s="204"/>
      <c r="UCH5" s="204"/>
      <c r="UCI5" s="204"/>
      <c r="UCJ5" s="204"/>
      <c r="UCK5" s="204"/>
      <c r="UCL5" s="204"/>
      <c r="UCM5" s="204"/>
      <c r="UCN5" s="204"/>
      <c r="UCO5" s="204"/>
      <c r="UCP5" s="204"/>
      <c r="UCQ5" s="204"/>
      <c r="UCR5" s="204"/>
      <c r="UCS5" s="204"/>
      <c r="UCT5" s="204"/>
      <c r="UCU5" s="204"/>
      <c r="UCV5" s="204"/>
      <c r="UCW5" s="204"/>
      <c r="UCX5" s="204"/>
      <c r="UCY5" s="204"/>
      <c r="UCZ5" s="204"/>
      <c r="UDA5" s="204"/>
      <c r="UDB5" s="204"/>
      <c r="UDC5" s="204"/>
      <c r="UDD5" s="204"/>
      <c r="UDE5" s="204"/>
      <c r="UDF5" s="204"/>
      <c r="UDG5" s="204"/>
      <c r="UDH5" s="204"/>
      <c r="UDI5" s="204"/>
      <c r="UDJ5" s="204"/>
      <c r="UDK5" s="204"/>
      <c r="UDL5" s="204"/>
      <c r="UDM5" s="204"/>
      <c r="UDN5" s="204"/>
      <c r="UDO5" s="204"/>
      <c r="UDP5" s="204"/>
      <c r="UDQ5" s="204"/>
      <c r="UDR5" s="204"/>
      <c r="UDS5" s="204"/>
      <c r="UDT5" s="204"/>
      <c r="UDU5" s="204"/>
      <c r="UDV5" s="204"/>
      <c r="UDW5" s="204"/>
      <c r="UDX5" s="204"/>
      <c r="UDY5" s="204"/>
      <c r="UDZ5" s="204"/>
      <c r="UEA5" s="204"/>
      <c r="UEB5" s="204"/>
      <c r="UEC5" s="204"/>
      <c r="UED5" s="204"/>
      <c r="UEE5" s="204"/>
      <c r="UEF5" s="204"/>
      <c r="UEG5" s="204"/>
      <c r="UEH5" s="204"/>
      <c r="UEI5" s="204"/>
      <c r="UEJ5" s="204"/>
      <c r="UEK5" s="204"/>
      <c r="UEL5" s="204"/>
      <c r="UEM5" s="204"/>
      <c r="UEN5" s="204"/>
      <c r="UEO5" s="204"/>
      <c r="UEP5" s="204"/>
      <c r="UEQ5" s="204"/>
      <c r="UER5" s="204"/>
      <c r="UES5" s="204"/>
      <c r="UET5" s="204"/>
      <c r="UEU5" s="204"/>
      <c r="UEV5" s="204"/>
      <c r="UEW5" s="204"/>
      <c r="UEX5" s="204"/>
      <c r="UEY5" s="204"/>
      <c r="UEZ5" s="204"/>
      <c r="UFA5" s="204"/>
      <c r="UFB5" s="204"/>
      <c r="UFC5" s="204"/>
      <c r="UFD5" s="204"/>
      <c r="UFE5" s="204"/>
      <c r="UFF5" s="204"/>
      <c r="UFG5" s="204"/>
      <c r="UFH5" s="204"/>
      <c r="UFI5" s="204"/>
      <c r="UFJ5" s="204"/>
      <c r="UFK5" s="204"/>
      <c r="UFL5" s="204"/>
      <c r="UFM5" s="204"/>
      <c r="UFN5" s="204"/>
      <c r="UFO5" s="204"/>
      <c r="UFP5" s="204"/>
      <c r="UFQ5" s="204"/>
      <c r="UFR5" s="204"/>
      <c r="UFS5" s="204"/>
      <c r="UFT5" s="204"/>
      <c r="UFU5" s="204"/>
      <c r="UFV5" s="204"/>
      <c r="UFW5" s="204"/>
      <c r="UFX5" s="204"/>
      <c r="UFY5" s="204"/>
      <c r="UFZ5" s="204"/>
      <c r="UGA5" s="204"/>
      <c r="UGB5" s="204"/>
      <c r="UGC5" s="204"/>
      <c r="UGD5" s="204"/>
      <c r="UGE5" s="204"/>
      <c r="UGF5" s="204"/>
      <c r="UGG5" s="204"/>
      <c r="UGH5" s="204"/>
      <c r="UGI5" s="204"/>
      <c r="UGJ5" s="204"/>
      <c r="UGK5" s="204"/>
      <c r="UGL5" s="204"/>
      <c r="UGM5" s="204"/>
      <c r="UGN5" s="204"/>
      <c r="UGO5" s="204"/>
      <c r="UGP5" s="204"/>
      <c r="UGQ5" s="204"/>
      <c r="UGR5" s="204"/>
      <c r="UGS5" s="204"/>
      <c r="UGT5" s="204"/>
      <c r="UGU5" s="204"/>
      <c r="UGV5" s="204"/>
      <c r="UGW5" s="204"/>
      <c r="UGX5" s="204"/>
      <c r="UGY5" s="204"/>
      <c r="UGZ5" s="204"/>
      <c r="UHA5" s="204"/>
      <c r="UHB5" s="204"/>
      <c r="UHC5" s="204"/>
      <c r="UHD5" s="204"/>
      <c r="UHE5" s="204"/>
      <c r="UHF5" s="204"/>
      <c r="UHG5" s="204"/>
      <c r="UHH5" s="204"/>
      <c r="UHI5" s="204"/>
      <c r="UHJ5" s="204"/>
      <c r="UHK5" s="204"/>
      <c r="UHL5" s="204"/>
      <c r="UHM5" s="204"/>
      <c r="UHN5" s="204"/>
      <c r="UHO5" s="204"/>
      <c r="UHP5" s="204"/>
      <c r="UHQ5" s="204"/>
      <c r="UHR5" s="204"/>
      <c r="UHS5" s="204"/>
      <c r="UHT5" s="204"/>
      <c r="UHU5" s="204"/>
      <c r="UHV5" s="204"/>
      <c r="UHW5" s="204"/>
      <c r="UHX5" s="204"/>
      <c r="UHY5" s="204"/>
      <c r="UHZ5" s="204"/>
      <c r="UIA5" s="204"/>
      <c r="UIB5" s="204"/>
      <c r="UIC5" s="204"/>
      <c r="UID5" s="204"/>
      <c r="UIE5" s="204"/>
      <c r="UIF5" s="204"/>
      <c r="UIG5" s="204"/>
      <c r="UIH5" s="204"/>
      <c r="UII5" s="204"/>
      <c r="UIJ5" s="204"/>
      <c r="UIK5" s="204"/>
      <c r="UIL5" s="204"/>
      <c r="UIM5" s="204"/>
      <c r="UIN5" s="204"/>
      <c r="UIO5" s="204"/>
      <c r="UIP5" s="204"/>
      <c r="UIQ5" s="204"/>
      <c r="UIR5" s="204"/>
      <c r="UIS5" s="204"/>
      <c r="UIT5" s="204"/>
      <c r="UIU5" s="204"/>
      <c r="UIV5" s="204"/>
      <c r="UIW5" s="204"/>
      <c r="UIX5" s="204"/>
      <c r="UIY5" s="204"/>
      <c r="UIZ5" s="204"/>
      <c r="UJA5" s="204"/>
      <c r="UJB5" s="204"/>
      <c r="UJC5" s="204"/>
      <c r="UJD5" s="204"/>
      <c r="UJE5" s="204"/>
      <c r="UJF5" s="204"/>
      <c r="UJG5" s="204"/>
      <c r="UJH5" s="204"/>
      <c r="UJI5" s="204"/>
      <c r="UJJ5" s="204"/>
      <c r="UJK5" s="204"/>
      <c r="UJL5" s="204"/>
      <c r="UJM5" s="204"/>
      <c r="UJN5" s="204"/>
      <c r="UJO5" s="204"/>
      <c r="UJP5" s="204"/>
      <c r="UJQ5" s="204"/>
      <c r="UJR5" s="204"/>
      <c r="UJS5" s="204"/>
      <c r="UJT5" s="204"/>
      <c r="UJU5" s="204"/>
      <c r="UJV5" s="204"/>
      <c r="UJW5" s="204"/>
      <c r="UJX5" s="204"/>
      <c r="UJY5" s="204"/>
      <c r="UJZ5" s="204"/>
      <c r="UKA5" s="204"/>
      <c r="UKB5" s="204"/>
      <c r="UKC5" s="204"/>
      <c r="UKD5" s="204"/>
      <c r="UKE5" s="204"/>
      <c r="UKF5" s="204"/>
      <c r="UKG5" s="204"/>
      <c r="UKH5" s="204"/>
      <c r="UKI5" s="204"/>
      <c r="UKJ5" s="204"/>
      <c r="UKK5" s="204"/>
      <c r="UKL5" s="204"/>
      <c r="UKM5" s="204"/>
      <c r="UKN5" s="204"/>
      <c r="UKO5" s="204"/>
      <c r="UKP5" s="204"/>
      <c r="UKQ5" s="204"/>
      <c r="UKR5" s="204"/>
      <c r="UKS5" s="204"/>
      <c r="UKT5" s="204"/>
      <c r="UKU5" s="204"/>
      <c r="UKV5" s="204"/>
      <c r="UKW5" s="204"/>
      <c r="UKX5" s="204"/>
      <c r="UKY5" s="204"/>
      <c r="UKZ5" s="204"/>
      <c r="ULA5" s="204"/>
      <c r="ULB5" s="204"/>
      <c r="ULC5" s="204"/>
      <c r="ULD5" s="204"/>
      <c r="ULE5" s="204"/>
      <c r="ULF5" s="204"/>
      <c r="ULG5" s="204"/>
      <c r="ULH5" s="204"/>
      <c r="ULI5" s="204"/>
      <c r="ULJ5" s="204"/>
      <c r="ULK5" s="204"/>
      <c r="ULL5" s="204"/>
      <c r="ULM5" s="204"/>
      <c r="ULN5" s="204"/>
      <c r="ULO5" s="204"/>
      <c r="ULP5" s="204"/>
      <c r="ULQ5" s="204"/>
      <c r="ULR5" s="204"/>
      <c r="ULS5" s="204"/>
      <c r="ULT5" s="204"/>
      <c r="ULU5" s="204"/>
      <c r="ULV5" s="204"/>
      <c r="ULW5" s="204"/>
      <c r="ULX5" s="204"/>
      <c r="ULY5" s="204"/>
      <c r="ULZ5" s="204"/>
      <c r="UMA5" s="204"/>
      <c r="UMB5" s="204"/>
      <c r="UMC5" s="204"/>
      <c r="UMD5" s="204"/>
      <c r="UME5" s="204"/>
      <c r="UMF5" s="204"/>
      <c r="UMG5" s="204"/>
      <c r="UMH5" s="204"/>
      <c r="UMI5" s="204"/>
      <c r="UMJ5" s="204"/>
      <c r="UMK5" s="204"/>
      <c r="UML5" s="204"/>
      <c r="UMM5" s="204"/>
      <c r="UMN5" s="204"/>
      <c r="UMO5" s="204"/>
      <c r="UMP5" s="204"/>
      <c r="UMQ5" s="204"/>
      <c r="UMR5" s="204"/>
      <c r="UMS5" s="204"/>
      <c r="UMT5" s="204"/>
      <c r="UMU5" s="204"/>
      <c r="UMV5" s="204"/>
      <c r="UMW5" s="204"/>
      <c r="UMX5" s="204"/>
      <c r="UMY5" s="204"/>
      <c r="UMZ5" s="204"/>
      <c r="UNA5" s="204"/>
      <c r="UNB5" s="204"/>
      <c r="UNC5" s="204"/>
      <c r="UND5" s="204"/>
      <c r="UNE5" s="204"/>
      <c r="UNF5" s="204"/>
      <c r="UNG5" s="204"/>
      <c r="UNH5" s="204"/>
      <c r="UNI5" s="204"/>
      <c r="UNJ5" s="204"/>
      <c r="UNK5" s="204"/>
      <c r="UNL5" s="204"/>
      <c r="UNM5" s="204"/>
      <c r="UNN5" s="204"/>
      <c r="UNO5" s="204"/>
      <c r="UNP5" s="204"/>
      <c r="UNQ5" s="204"/>
      <c r="UNR5" s="204"/>
      <c r="UNS5" s="204"/>
      <c r="UNT5" s="204"/>
      <c r="UNU5" s="204"/>
      <c r="UNV5" s="204"/>
      <c r="UNW5" s="204"/>
      <c r="UNX5" s="204"/>
      <c r="UNY5" s="204"/>
      <c r="UNZ5" s="204"/>
      <c r="UOA5" s="204"/>
      <c r="UOB5" s="204"/>
      <c r="UOC5" s="204"/>
      <c r="UOD5" s="204"/>
      <c r="UOE5" s="204"/>
      <c r="UOF5" s="204"/>
      <c r="UOG5" s="204"/>
      <c r="UOH5" s="204"/>
      <c r="UOI5" s="204"/>
      <c r="UOJ5" s="204"/>
      <c r="UOK5" s="204"/>
      <c r="UOL5" s="204"/>
      <c r="UOM5" s="204"/>
      <c r="UON5" s="204"/>
      <c r="UOO5" s="204"/>
      <c r="UOP5" s="204"/>
      <c r="UOQ5" s="204"/>
      <c r="UOR5" s="204"/>
      <c r="UOS5" s="204"/>
      <c r="UOT5" s="204"/>
      <c r="UOU5" s="204"/>
      <c r="UOV5" s="204"/>
      <c r="UOW5" s="204"/>
      <c r="UOX5" s="204"/>
      <c r="UOY5" s="204"/>
      <c r="UOZ5" s="204"/>
      <c r="UPA5" s="204"/>
      <c r="UPB5" s="204"/>
      <c r="UPC5" s="204"/>
      <c r="UPD5" s="204"/>
      <c r="UPE5" s="204"/>
      <c r="UPF5" s="204"/>
      <c r="UPG5" s="204"/>
      <c r="UPH5" s="204"/>
      <c r="UPI5" s="204"/>
      <c r="UPJ5" s="204"/>
      <c r="UPK5" s="204"/>
      <c r="UPL5" s="204"/>
      <c r="UPM5" s="204"/>
      <c r="UPN5" s="204"/>
      <c r="UPO5" s="204"/>
      <c r="UPP5" s="204"/>
      <c r="UPQ5" s="204"/>
      <c r="UPR5" s="204"/>
      <c r="UPS5" s="204"/>
      <c r="UPT5" s="204"/>
      <c r="UPU5" s="204"/>
      <c r="UPV5" s="204"/>
      <c r="UPW5" s="204"/>
      <c r="UPX5" s="204"/>
      <c r="UPY5" s="204"/>
      <c r="UPZ5" s="204"/>
      <c r="UQA5" s="204"/>
      <c r="UQB5" s="204"/>
      <c r="UQC5" s="204"/>
      <c r="UQD5" s="204"/>
      <c r="UQE5" s="204"/>
      <c r="UQF5" s="204"/>
      <c r="UQG5" s="204"/>
      <c r="UQH5" s="204"/>
      <c r="UQI5" s="204"/>
      <c r="UQJ5" s="204"/>
      <c r="UQK5" s="204"/>
      <c r="UQL5" s="204"/>
      <c r="UQM5" s="204"/>
      <c r="UQN5" s="204"/>
      <c r="UQO5" s="204"/>
      <c r="UQP5" s="204"/>
      <c r="UQQ5" s="204"/>
      <c r="UQR5" s="204"/>
      <c r="UQS5" s="204"/>
      <c r="UQT5" s="204"/>
      <c r="UQU5" s="204"/>
      <c r="UQV5" s="204"/>
      <c r="UQW5" s="204"/>
      <c r="UQX5" s="204"/>
      <c r="UQY5" s="204"/>
      <c r="UQZ5" s="204"/>
      <c r="URA5" s="204"/>
      <c r="URB5" s="204"/>
      <c r="URC5" s="204"/>
      <c r="URD5" s="204"/>
      <c r="URE5" s="204"/>
      <c r="URF5" s="204"/>
      <c r="URG5" s="204"/>
      <c r="URH5" s="204"/>
      <c r="URI5" s="204"/>
      <c r="URJ5" s="204"/>
      <c r="URK5" s="204"/>
      <c r="URL5" s="204"/>
      <c r="URM5" s="204"/>
      <c r="URN5" s="204"/>
      <c r="URO5" s="204"/>
      <c r="URP5" s="204"/>
      <c r="URQ5" s="204"/>
      <c r="URR5" s="204"/>
      <c r="URS5" s="204"/>
      <c r="URT5" s="204"/>
      <c r="URU5" s="204"/>
      <c r="URV5" s="204"/>
      <c r="URW5" s="204"/>
      <c r="URX5" s="204"/>
      <c r="URY5" s="204"/>
      <c r="URZ5" s="204"/>
      <c r="USA5" s="204"/>
      <c r="USB5" s="204"/>
      <c r="USC5" s="204"/>
      <c r="USD5" s="204"/>
      <c r="USE5" s="204"/>
      <c r="USF5" s="204"/>
      <c r="USG5" s="204"/>
      <c r="USH5" s="204"/>
      <c r="USI5" s="204"/>
      <c r="USJ5" s="204"/>
      <c r="USK5" s="204"/>
      <c r="USL5" s="204"/>
      <c r="USM5" s="204"/>
      <c r="USN5" s="204"/>
      <c r="USO5" s="204"/>
      <c r="USP5" s="204"/>
      <c r="USQ5" s="204"/>
      <c r="USR5" s="204"/>
      <c r="USS5" s="204"/>
      <c r="UST5" s="204"/>
      <c r="USU5" s="204"/>
      <c r="USV5" s="204"/>
      <c r="USW5" s="204"/>
      <c r="USX5" s="204"/>
      <c r="USY5" s="204"/>
      <c r="USZ5" s="204"/>
      <c r="UTA5" s="204"/>
      <c r="UTB5" s="204"/>
      <c r="UTC5" s="204"/>
      <c r="UTD5" s="204"/>
      <c r="UTE5" s="204"/>
      <c r="UTF5" s="204"/>
      <c r="UTG5" s="204"/>
      <c r="UTH5" s="204"/>
      <c r="UTI5" s="204"/>
      <c r="UTJ5" s="204"/>
      <c r="UTK5" s="204"/>
      <c r="UTL5" s="204"/>
      <c r="UTM5" s="204"/>
      <c r="UTN5" s="204"/>
      <c r="UTO5" s="204"/>
      <c r="UTP5" s="204"/>
      <c r="UTQ5" s="204"/>
      <c r="UTR5" s="204"/>
      <c r="UTS5" s="204"/>
      <c r="UTT5" s="204"/>
      <c r="UTU5" s="204"/>
      <c r="UTV5" s="204"/>
      <c r="UTW5" s="204"/>
      <c r="UTX5" s="204"/>
      <c r="UTY5" s="204"/>
      <c r="UTZ5" s="204"/>
      <c r="UUA5" s="204"/>
      <c r="UUB5" s="204"/>
      <c r="UUC5" s="204"/>
      <c r="UUD5" s="204"/>
      <c r="UUE5" s="204"/>
      <c r="UUF5" s="204"/>
      <c r="UUG5" s="204"/>
      <c r="UUH5" s="204"/>
      <c r="UUI5" s="204"/>
      <c r="UUJ5" s="204"/>
      <c r="UUK5" s="204"/>
      <c r="UUL5" s="204"/>
      <c r="UUM5" s="204"/>
      <c r="UUN5" s="204"/>
      <c r="UUO5" s="204"/>
      <c r="UUP5" s="204"/>
      <c r="UUQ5" s="204"/>
      <c r="UUR5" s="204"/>
      <c r="UUS5" s="204"/>
      <c r="UUT5" s="204"/>
      <c r="UUU5" s="204"/>
      <c r="UUV5" s="204"/>
      <c r="UUW5" s="204"/>
      <c r="UUX5" s="204"/>
      <c r="UUY5" s="204"/>
      <c r="UUZ5" s="204"/>
      <c r="UVA5" s="204"/>
      <c r="UVB5" s="204"/>
      <c r="UVC5" s="204"/>
      <c r="UVD5" s="204"/>
      <c r="UVE5" s="204"/>
      <c r="UVF5" s="204"/>
      <c r="UVG5" s="204"/>
      <c r="UVH5" s="204"/>
      <c r="UVI5" s="204"/>
      <c r="UVJ5" s="204"/>
      <c r="UVK5" s="204"/>
      <c r="UVL5" s="204"/>
      <c r="UVM5" s="204"/>
      <c r="UVN5" s="204"/>
      <c r="UVO5" s="204"/>
      <c r="UVP5" s="204"/>
      <c r="UVQ5" s="204"/>
      <c r="UVR5" s="204"/>
      <c r="UVS5" s="204"/>
      <c r="UVT5" s="204"/>
      <c r="UVU5" s="204"/>
      <c r="UVV5" s="204"/>
      <c r="UVW5" s="204"/>
      <c r="UVX5" s="204"/>
      <c r="UVY5" s="204"/>
      <c r="UVZ5" s="204"/>
      <c r="UWA5" s="204"/>
      <c r="UWB5" s="204"/>
      <c r="UWC5" s="204"/>
      <c r="UWD5" s="204"/>
      <c r="UWE5" s="204"/>
      <c r="UWF5" s="204"/>
      <c r="UWG5" s="204"/>
      <c r="UWH5" s="204"/>
      <c r="UWI5" s="204"/>
      <c r="UWJ5" s="204"/>
      <c r="UWK5" s="204"/>
      <c r="UWL5" s="204"/>
      <c r="UWM5" s="204"/>
      <c r="UWN5" s="204"/>
      <c r="UWO5" s="204"/>
      <c r="UWP5" s="204"/>
      <c r="UWQ5" s="204"/>
      <c r="UWR5" s="204"/>
      <c r="UWS5" s="204"/>
      <c r="UWT5" s="204"/>
      <c r="UWU5" s="204"/>
      <c r="UWV5" s="204"/>
      <c r="UWW5" s="204"/>
      <c r="UWX5" s="204"/>
      <c r="UWY5" s="204"/>
      <c r="UWZ5" s="204"/>
      <c r="UXA5" s="204"/>
      <c r="UXB5" s="204"/>
      <c r="UXC5" s="204"/>
      <c r="UXD5" s="204"/>
      <c r="UXE5" s="204"/>
      <c r="UXF5" s="204"/>
      <c r="UXG5" s="204"/>
      <c r="UXH5" s="204"/>
      <c r="UXI5" s="204"/>
      <c r="UXJ5" s="204"/>
      <c r="UXK5" s="204"/>
      <c r="UXL5" s="204"/>
      <c r="UXM5" s="204"/>
      <c r="UXN5" s="204"/>
      <c r="UXO5" s="204"/>
      <c r="UXP5" s="204"/>
      <c r="UXQ5" s="204"/>
      <c r="UXR5" s="204"/>
      <c r="UXS5" s="204"/>
      <c r="UXT5" s="204"/>
      <c r="UXU5" s="204"/>
      <c r="UXV5" s="204"/>
      <c r="UXW5" s="204"/>
      <c r="UXX5" s="204"/>
      <c r="UXY5" s="204"/>
      <c r="UXZ5" s="204"/>
      <c r="UYA5" s="204"/>
      <c r="UYB5" s="204"/>
      <c r="UYC5" s="204"/>
      <c r="UYD5" s="204"/>
      <c r="UYE5" s="204"/>
      <c r="UYF5" s="204"/>
      <c r="UYG5" s="204"/>
      <c r="UYH5" s="204"/>
      <c r="UYI5" s="204"/>
      <c r="UYJ5" s="204"/>
      <c r="UYK5" s="204"/>
      <c r="UYL5" s="204"/>
      <c r="UYM5" s="204"/>
      <c r="UYN5" s="204"/>
      <c r="UYO5" s="204"/>
      <c r="UYP5" s="204"/>
      <c r="UYQ5" s="204"/>
      <c r="UYR5" s="204"/>
      <c r="UYS5" s="204"/>
      <c r="UYT5" s="204"/>
      <c r="UYU5" s="204"/>
      <c r="UYV5" s="204"/>
      <c r="UYW5" s="204"/>
      <c r="UYX5" s="204"/>
      <c r="UYY5" s="204"/>
      <c r="UYZ5" s="204"/>
      <c r="UZA5" s="204"/>
      <c r="UZB5" s="204"/>
      <c r="UZC5" s="204"/>
      <c r="UZD5" s="204"/>
      <c r="UZE5" s="204"/>
      <c r="UZF5" s="204"/>
      <c r="UZG5" s="204"/>
      <c r="UZH5" s="204"/>
      <c r="UZI5" s="204"/>
      <c r="UZJ5" s="204"/>
      <c r="UZK5" s="204"/>
      <c r="UZL5" s="204"/>
      <c r="UZM5" s="204"/>
      <c r="UZN5" s="204"/>
      <c r="UZO5" s="204"/>
      <c r="UZP5" s="204"/>
      <c r="UZQ5" s="204"/>
      <c r="UZR5" s="204"/>
      <c r="UZS5" s="204"/>
      <c r="UZT5" s="204"/>
      <c r="UZU5" s="204"/>
      <c r="UZV5" s="204"/>
      <c r="UZW5" s="204"/>
      <c r="UZX5" s="204"/>
      <c r="UZY5" s="204"/>
      <c r="UZZ5" s="204"/>
      <c r="VAA5" s="204"/>
      <c r="VAB5" s="204"/>
      <c r="VAC5" s="204"/>
      <c r="VAD5" s="204"/>
      <c r="VAE5" s="204"/>
      <c r="VAF5" s="204"/>
      <c r="VAG5" s="204"/>
      <c r="VAH5" s="204"/>
      <c r="VAI5" s="204"/>
      <c r="VAJ5" s="204"/>
      <c r="VAK5" s="204"/>
      <c r="VAL5" s="204"/>
      <c r="VAM5" s="204"/>
      <c r="VAN5" s="204"/>
      <c r="VAO5" s="204"/>
      <c r="VAP5" s="204"/>
      <c r="VAQ5" s="204"/>
      <c r="VAR5" s="204"/>
      <c r="VAS5" s="204"/>
      <c r="VAT5" s="204"/>
      <c r="VAU5" s="204"/>
      <c r="VAV5" s="204"/>
      <c r="VAW5" s="204"/>
      <c r="VAX5" s="204"/>
      <c r="VAY5" s="204"/>
      <c r="VAZ5" s="204"/>
      <c r="VBA5" s="204"/>
      <c r="VBB5" s="204"/>
      <c r="VBC5" s="204"/>
      <c r="VBD5" s="204"/>
      <c r="VBE5" s="204"/>
      <c r="VBF5" s="204"/>
      <c r="VBG5" s="204"/>
      <c r="VBH5" s="204"/>
      <c r="VBI5" s="204"/>
      <c r="VBJ5" s="204"/>
      <c r="VBK5" s="204"/>
      <c r="VBL5" s="204"/>
      <c r="VBM5" s="204"/>
      <c r="VBN5" s="204"/>
      <c r="VBO5" s="204"/>
      <c r="VBP5" s="204"/>
      <c r="VBQ5" s="204"/>
      <c r="VBR5" s="204"/>
      <c r="VBS5" s="204"/>
      <c r="VBT5" s="204"/>
      <c r="VBU5" s="204"/>
      <c r="VBV5" s="204"/>
      <c r="VBW5" s="204"/>
      <c r="VBX5" s="204"/>
      <c r="VBY5" s="204"/>
      <c r="VBZ5" s="204"/>
      <c r="VCA5" s="204"/>
      <c r="VCB5" s="204"/>
      <c r="VCC5" s="204"/>
      <c r="VCD5" s="204"/>
      <c r="VCE5" s="204"/>
      <c r="VCF5" s="204"/>
      <c r="VCG5" s="204"/>
      <c r="VCH5" s="204"/>
      <c r="VCI5" s="204"/>
      <c r="VCJ5" s="204"/>
      <c r="VCK5" s="204"/>
      <c r="VCL5" s="204"/>
      <c r="VCM5" s="204"/>
      <c r="VCN5" s="204"/>
      <c r="VCO5" s="204"/>
      <c r="VCP5" s="204"/>
      <c r="VCQ5" s="204"/>
      <c r="VCR5" s="204"/>
      <c r="VCS5" s="204"/>
      <c r="VCT5" s="204"/>
      <c r="VCU5" s="204"/>
      <c r="VCV5" s="204"/>
      <c r="VCW5" s="204"/>
      <c r="VCX5" s="204"/>
      <c r="VCY5" s="204"/>
      <c r="VCZ5" s="204"/>
      <c r="VDA5" s="204"/>
      <c r="VDB5" s="204"/>
      <c r="VDC5" s="204"/>
      <c r="VDD5" s="204"/>
      <c r="VDE5" s="204"/>
      <c r="VDF5" s="204"/>
      <c r="VDG5" s="204"/>
      <c r="VDH5" s="204"/>
      <c r="VDI5" s="204"/>
      <c r="VDJ5" s="204"/>
      <c r="VDK5" s="204"/>
      <c r="VDL5" s="204"/>
      <c r="VDM5" s="204"/>
      <c r="VDN5" s="204"/>
      <c r="VDO5" s="204"/>
      <c r="VDP5" s="204"/>
      <c r="VDQ5" s="204"/>
      <c r="VDR5" s="204"/>
      <c r="VDS5" s="204"/>
      <c r="VDT5" s="204"/>
      <c r="VDU5" s="204"/>
      <c r="VDV5" s="204"/>
      <c r="VDW5" s="204"/>
      <c r="VDX5" s="204"/>
      <c r="VDY5" s="204"/>
      <c r="VDZ5" s="204"/>
      <c r="VEA5" s="204"/>
      <c r="VEB5" s="204"/>
      <c r="VEC5" s="204"/>
      <c r="VED5" s="204"/>
      <c r="VEE5" s="204"/>
      <c r="VEF5" s="204"/>
      <c r="VEG5" s="204"/>
      <c r="VEH5" s="204"/>
      <c r="VEI5" s="204"/>
      <c r="VEJ5" s="204"/>
      <c r="VEK5" s="204"/>
      <c r="VEL5" s="204"/>
      <c r="VEM5" s="204"/>
      <c r="VEN5" s="204"/>
      <c r="VEO5" s="204"/>
      <c r="VEP5" s="204"/>
      <c r="VEQ5" s="204"/>
      <c r="VER5" s="204"/>
      <c r="VES5" s="204"/>
      <c r="VET5" s="204"/>
      <c r="VEU5" s="204"/>
      <c r="VEV5" s="204"/>
      <c r="VEW5" s="204"/>
      <c r="VEX5" s="204"/>
      <c r="VEY5" s="204"/>
      <c r="VEZ5" s="204"/>
      <c r="VFA5" s="204"/>
      <c r="VFB5" s="204"/>
      <c r="VFC5" s="204"/>
      <c r="VFD5" s="204"/>
      <c r="VFE5" s="204"/>
      <c r="VFF5" s="204"/>
      <c r="VFG5" s="204"/>
      <c r="VFH5" s="204"/>
      <c r="VFI5" s="204"/>
      <c r="VFJ5" s="204"/>
      <c r="VFK5" s="204"/>
      <c r="VFL5" s="204"/>
      <c r="VFM5" s="204"/>
      <c r="VFN5" s="204"/>
      <c r="VFO5" s="204"/>
      <c r="VFP5" s="204"/>
      <c r="VFQ5" s="204"/>
      <c r="VFR5" s="204"/>
      <c r="VFS5" s="204"/>
      <c r="VFT5" s="204"/>
      <c r="VFU5" s="204"/>
      <c r="VFV5" s="204"/>
      <c r="VFW5" s="204"/>
      <c r="VFX5" s="204"/>
      <c r="VFY5" s="204"/>
      <c r="VFZ5" s="204"/>
      <c r="VGA5" s="204"/>
      <c r="VGB5" s="204"/>
      <c r="VGC5" s="204"/>
      <c r="VGD5" s="204"/>
      <c r="VGE5" s="204"/>
      <c r="VGF5" s="204"/>
      <c r="VGG5" s="204"/>
      <c r="VGH5" s="204"/>
      <c r="VGI5" s="204"/>
      <c r="VGJ5" s="204"/>
      <c r="VGK5" s="204"/>
      <c r="VGL5" s="204"/>
      <c r="VGM5" s="204"/>
      <c r="VGN5" s="204"/>
      <c r="VGO5" s="204"/>
      <c r="VGP5" s="204"/>
      <c r="VGQ5" s="204"/>
      <c r="VGR5" s="204"/>
      <c r="VGS5" s="204"/>
      <c r="VGT5" s="204"/>
      <c r="VGU5" s="204"/>
      <c r="VGV5" s="204"/>
      <c r="VGW5" s="204"/>
      <c r="VGX5" s="204"/>
      <c r="VGY5" s="204"/>
      <c r="VGZ5" s="204"/>
      <c r="VHA5" s="204"/>
      <c r="VHB5" s="204"/>
      <c r="VHC5" s="204"/>
      <c r="VHD5" s="204"/>
      <c r="VHE5" s="204"/>
      <c r="VHF5" s="204"/>
      <c r="VHG5" s="204"/>
      <c r="VHH5" s="204"/>
      <c r="VHI5" s="204"/>
      <c r="VHJ5" s="204"/>
      <c r="VHK5" s="204"/>
      <c r="VHL5" s="204"/>
      <c r="VHM5" s="204"/>
      <c r="VHN5" s="204"/>
      <c r="VHO5" s="204"/>
      <c r="VHP5" s="204"/>
      <c r="VHQ5" s="204"/>
      <c r="VHR5" s="204"/>
      <c r="VHS5" s="204"/>
      <c r="VHT5" s="204"/>
      <c r="VHU5" s="204"/>
      <c r="VHV5" s="204"/>
      <c r="VHW5" s="204"/>
      <c r="VHX5" s="204"/>
      <c r="VHY5" s="204"/>
      <c r="VHZ5" s="204"/>
      <c r="VIA5" s="204"/>
      <c r="VIB5" s="204"/>
      <c r="VIC5" s="204"/>
      <c r="VID5" s="204"/>
      <c r="VIE5" s="204"/>
      <c r="VIF5" s="204"/>
      <c r="VIG5" s="204"/>
      <c r="VIH5" s="204"/>
      <c r="VII5" s="204"/>
      <c r="VIJ5" s="204"/>
      <c r="VIK5" s="204"/>
      <c r="VIL5" s="204"/>
      <c r="VIM5" s="204"/>
      <c r="VIN5" s="204"/>
      <c r="VIO5" s="204"/>
      <c r="VIP5" s="204"/>
      <c r="VIQ5" s="204"/>
      <c r="VIR5" s="204"/>
      <c r="VIS5" s="204"/>
      <c r="VIT5" s="204"/>
      <c r="VIU5" s="204"/>
      <c r="VIV5" s="204"/>
      <c r="VIW5" s="204"/>
      <c r="VIX5" s="204"/>
      <c r="VIY5" s="204"/>
      <c r="VIZ5" s="204"/>
      <c r="VJA5" s="204"/>
      <c r="VJB5" s="204"/>
      <c r="VJC5" s="204"/>
      <c r="VJD5" s="204"/>
      <c r="VJE5" s="204"/>
      <c r="VJF5" s="204"/>
      <c r="VJG5" s="204"/>
      <c r="VJH5" s="204"/>
      <c r="VJI5" s="204"/>
      <c r="VJJ5" s="204"/>
      <c r="VJK5" s="204"/>
      <c r="VJL5" s="204"/>
      <c r="VJM5" s="204"/>
      <c r="VJN5" s="204"/>
      <c r="VJO5" s="204"/>
      <c r="VJP5" s="204"/>
      <c r="VJQ5" s="204"/>
      <c r="VJR5" s="204"/>
      <c r="VJS5" s="204"/>
      <c r="VJT5" s="204"/>
      <c r="VJU5" s="204"/>
      <c r="VJV5" s="204"/>
      <c r="VJW5" s="204"/>
      <c r="VJX5" s="204"/>
      <c r="VJY5" s="204"/>
      <c r="VJZ5" s="204"/>
      <c r="VKA5" s="204"/>
      <c r="VKB5" s="204"/>
      <c r="VKC5" s="204"/>
      <c r="VKD5" s="204"/>
      <c r="VKE5" s="204"/>
      <c r="VKF5" s="204"/>
      <c r="VKG5" s="204"/>
      <c r="VKH5" s="204"/>
      <c r="VKI5" s="204"/>
      <c r="VKJ5" s="204"/>
      <c r="VKK5" s="204"/>
      <c r="VKL5" s="204"/>
      <c r="VKM5" s="204"/>
      <c r="VKN5" s="204"/>
      <c r="VKO5" s="204"/>
      <c r="VKP5" s="204"/>
      <c r="VKQ5" s="204"/>
      <c r="VKR5" s="204"/>
      <c r="VKS5" s="204"/>
      <c r="VKT5" s="204"/>
      <c r="VKU5" s="204"/>
      <c r="VKV5" s="204"/>
      <c r="VKW5" s="204"/>
      <c r="VKX5" s="204"/>
      <c r="VKY5" s="204"/>
      <c r="VKZ5" s="204"/>
      <c r="VLA5" s="204"/>
      <c r="VLB5" s="204"/>
      <c r="VLC5" s="204"/>
      <c r="VLD5" s="204"/>
      <c r="VLE5" s="204"/>
      <c r="VLF5" s="204"/>
      <c r="VLG5" s="204"/>
      <c r="VLH5" s="204"/>
      <c r="VLI5" s="204"/>
      <c r="VLJ5" s="204"/>
      <c r="VLK5" s="204"/>
      <c r="VLL5" s="204"/>
      <c r="VLM5" s="204"/>
      <c r="VLN5" s="204"/>
      <c r="VLO5" s="204"/>
      <c r="VLP5" s="204"/>
      <c r="VLQ5" s="204"/>
      <c r="VLR5" s="204"/>
      <c r="VLS5" s="204"/>
      <c r="VLT5" s="204"/>
      <c r="VLU5" s="204"/>
      <c r="VLV5" s="204"/>
      <c r="VLW5" s="204"/>
      <c r="VLX5" s="204"/>
      <c r="VLY5" s="204"/>
      <c r="VLZ5" s="204"/>
      <c r="VMA5" s="204"/>
      <c r="VMB5" s="204"/>
      <c r="VMC5" s="204"/>
      <c r="VMD5" s="204"/>
      <c r="VME5" s="204"/>
      <c r="VMF5" s="204"/>
      <c r="VMG5" s="204"/>
      <c r="VMH5" s="204"/>
      <c r="VMI5" s="204"/>
      <c r="VMJ5" s="204"/>
      <c r="VMK5" s="204"/>
      <c r="VML5" s="204"/>
      <c r="VMM5" s="204"/>
      <c r="VMN5" s="204"/>
      <c r="VMO5" s="204"/>
      <c r="VMP5" s="204"/>
      <c r="VMQ5" s="204"/>
      <c r="VMR5" s="204"/>
      <c r="VMS5" s="204"/>
      <c r="VMT5" s="204"/>
      <c r="VMU5" s="204"/>
      <c r="VMV5" s="204"/>
      <c r="VMW5" s="204"/>
      <c r="VMX5" s="204"/>
      <c r="VMY5" s="204"/>
      <c r="VMZ5" s="204"/>
      <c r="VNA5" s="204"/>
      <c r="VNB5" s="204"/>
      <c r="VNC5" s="204"/>
      <c r="VND5" s="204"/>
      <c r="VNE5" s="204"/>
      <c r="VNF5" s="204"/>
      <c r="VNG5" s="204"/>
      <c r="VNH5" s="204"/>
      <c r="VNI5" s="204"/>
      <c r="VNJ5" s="204"/>
      <c r="VNK5" s="204"/>
      <c r="VNL5" s="204"/>
      <c r="VNM5" s="204"/>
      <c r="VNN5" s="204"/>
      <c r="VNO5" s="204"/>
      <c r="VNP5" s="204"/>
      <c r="VNQ5" s="204"/>
      <c r="VNR5" s="204"/>
      <c r="VNS5" s="204"/>
      <c r="VNT5" s="204"/>
      <c r="VNU5" s="204"/>
      <c r="VNV5" s="204"/>
      <c r="VNW5" s="204"/>
      <c r="VNX5" s="204"/>
      <c r="VNY5" s="204"/>
      <c r="VNZ5" s="204"/>
      <c r="VOA5" s="204"/>
      <c r="VOB5" s="204"/>
      <c r="VOC5" s="204"/>
      <c r="VOD5" s="204"/>
      <c r="VOE5" s="204"/>
      <c r="VOF5" s="204"/>
      <c r="VOG5" s="204"/>
      <c r="VOH5" s="204"/>
      <c r="VOI5" s="204"/>
      <c r="VOJ5" s="204"/>
      <c r="VOK5" s="204"/>
      <c r="VOL5" s="204"/>
      <c r="VOM5" s="204"/>
      <c r="VON5" s="204"/>
      <c r="VOO5" s="204"/>
      <c r="VOP5" s="204"/>
      <c r="VOQ5" s="204"/>
      <c r="VOR5" s="204"/>
      <c r="VOS5" s="204"/>
      <c r="VOT5" s="204"/>
      <c r="VOU5" s="204"/>
      <c r="VOV5" s="204"/>
      <c r="VOW5" s="204"/>
      <c r="VOX5" s="204"/>
      <c r="VOY5" s="204"/>
      <c r="VOZ5" s="204"/>
      <c r="VPA5" s="204"/>
      <c r="VPB5" s="204"/>
      <c r="VPC5" s="204"/>
      <c r="VPD5" s="204"/>
      <c r="VPE5" s="204"/>
      <c r="VPF5" s="204"/>
      <c r="VPG5" s="204"/>
      <c r="VPH5" s="204"/>
      <c r="VPI5" s="204"/>
      <c r="VPJ5" s="204"/>
      <c r="VPK5" s="204"/>
      <c r="VPL5" s="204"/>
      <c r="VPM5" s="204"/>
      <c r="VPN5" s="204"/>
      <c r="VPO5" s="204"/>
      <c r="VPP5" s="204"/>
      <c r="VPQ5" s="204"/>
      <c r="VPR5" s="204"/>
      <c r="VPS5" s="204"/>
      <c r="VPT5" s="204"/>
      <c r="VPU5" s="204"/>
      <c r="VPV5" s="204"/>
      <c r="VPW5" s="204"/>
      <c r="VPX5" s="204"/>
      <c r="VPY5" s="204"/>
      <c r="VPZ5" s="204"/>
      <c r="VQA5" s="204"/>
      <c r="VQB5" s="204"/>
      <c r="VQC5" s="204"/>
      <c r="VQD5" s="204"/>
      <c r="VQE5" s="204"/>
      <c r="VQF5" s="204"/>
      <c r="VQG5" s="204"/>
      <c r="VQH5" s="204"/>
      <c r="VQI5" s="204"/>
      <c r="VQJ5" s="204"/>
      <c r="VQK5" s="204"/>
      <c r="VQL5" s="204"/>
      <c r="VQM5" s="204"/>
      <c r="VQN5" s="204"/>
      <c r="VQO5" s="204"/>
      <c r="VQP5" s="204"/>
      <c r="VQQ5" s="204"/>
      <c r="VQR5" s="204"/>
      <c r="VQS5" s="204"/>
      <c r="VQT5" s="204"/>
      <c r="VQU5" s="204"/>
      <c r="VQV5" s="204"/>
      <c r="VQW5" s="204"/>
      <c r="VQX5" s="204"/>
      <c r="VQY5" s="204"/>
      <c r="VQZ5" s="204"/>
      <c r="VRA5" s="204"/>
      <c r="VRB5" s="204"/>
      <c r="VRC5" s="204"/>
      <c r="VRD5" s="204"/>
      <c r="VRE5" s="204"/>
      <c r="VRF5" s="204"/>
      <c r="VRG5" s="204"/>
      <c r="VRH5" s="204"/>
      <c r="VRI5" s="204"/>
      <c r="VRJ5" s="204"/>
      <c r="VRK5" s="204"/>
      <c r="VRL5" s="204"/>
      <c r="VRM5" s="204"/>
      <c r="VRN5" s="204"/>
      <c r="VRO5" s="204"/>
      <c r="VRP5" s="204"/>
      <c r="VRQ5" s="204"/>
      <c r="VRR5" s="204"/>
      <c r="VRS5" s="204"/>
      <c r="VRT5" s="204"/>
      <c r="VRU5" s="204"/>
      <c r="VRV5" s="204"/>
      <c r="VRW5" s="204"/>
      <c r="VRX5" s="204"/>
      <c r="VRY5" s="204"/>
      <c r="VRZ5" s="204"/>
      <c r="VSA5" s="204"/>
      <c r="VSB5" s="204"/>
      <c r="VSC5" s="204"/>
      <c r="VSD5" s="204"/>
      <c r="VSE5" s="204"/>
      <c r="VSF5" s="204"/>
      <c r="VSG5" s="204"/>
      <c r="VSH5" s="204"/>
      <c r="VSI5" s="204"/>
      <c r="VSJ5" s="204"/>
      <c r="VSK5" s="204"/>
      <c r="VSL5" s="204"/>
      <c r="VSM5" s="204"/>
      <c r="VSN5" s="204"/>
      <c r="VSO5" s="204"/>
      <c r="VSP5" s="204"/>
      <c r="VSQ5" s="204"/>
      <c r="VSR5" s="204"/>
      <c r="VSS5" s="204"/>
      <c r="VST5" s="204"/>
      <c r="VSU5" s="204"/>
      <c r="VSV5" s="204"/>
      <c r="VSW5" s="204"/>
      <c r="VSX5" s="204"/>
      <c r="VSY5" s="204"/>
      <c r="VSZ5" s="204"/>
      <c r="VTA5" s="204"/>
      <c r="VTB5" s="204"/>
      <c r="VTC5" s="204"/>
      <c r="VTD5" s="204"/>
      <c r="VTE5" s="204"/>
      <c r="VTF5" s="204"/>
      <c r="VTG5" s="204"/>
      <c r="VTH5" s="204"/>
      <c r="VTI5" s="204"/>
      <c r="VTJ5" s="204"/>
      <c r="VTK5" s="204"/>
      <c r="VTL5" s="204"/>
      <c r="VTM5" s="204"/>
      <c r="VTN5" s="204"/>
      <c r="VTO5" s="204"/>
      <c r="VTP5" s="204"/>
      <c r="VTQ5" s="204"/>
      <c r="VTR5" s="204"/>
      <c r="VTS5" s="204"/>
      <c r="VTT5" s="204"/>
      <c r="VTU5" s="204"/>
      <c r="VTV5" s="204"/>
      <c r="VTW5" s="204"/>
      <c r="VTX5" s="204"/>
      <c r="VTY5" s="204"/>
      <c r="VTZ5" s="204"/>
      <c r="VUA5" s="204"/>
      <c r="VUB5" s="204"/>
      <c r="VUC5" s="204"/>
      <c r="VUD5" s="204"/>
      <c r="VUE5" s="204"/>
      <c r="VUF5" s="204"/>
      <c r="VUG5" s="204"/>
      <c r="VUH5" s="204"/>
      <c r="VUI5" s="204"/>
      <c r="VUJ5" s="204"/>
      <c r="VUK5" s="204"/>
      <c r="VUL5" s="204"/>
      <c r="VUM5" s="204"/>
      <c r="VUN5" s="204"/>
      <c r="VUO5" s="204"/>
      <c r="VUP5" s="204"/>
      <c r="VUQ5" s="204"/>
      <c r="VUR5" s="204"/>
      <c r="VUS5" s="204"/>
      <c r="VUT5" s="204"/>
      <c r="VUU5" s="204"/>
      <c r="VUV5" s="204"/>
      <c r="VUW5" s="204"/>
      <c r="VUX5" s="204"/>
      <c r="VUY5" s="204"/>
      <c r="VUZ5" s="204"/>
      <c r="VVA5" s="204"/>
      <c r="VVB5" s="204"/>
      <c r="VVC5" s="204"/>
      <c r="VVD5" s="204"/>
      <c r="VVE5" s="204"/>
      <c r="VVF5" s="204"/>
      <c r="VVG5" s="204"/>
      <c r="VVH5" s="204"/>
      <c r="VVI5" s="204"/>
      <c r="VVJ5" s="204"/>
      <c r="VVK5" s="204"/>
      <c r="VVL5" s="204"/>
      <c r="VVM5" s="204"/>
      <c r="VVN5" s="204"/>
      <c r="VVO5" s="204"/>
      <c r="VVP5" s="204"/>
      <c r="VVQ5" s="204"/>
      <c r="VVR5" s="204"/>
      <c r="VVS5" s="204"/>
      <c r="VVT5" s="204"/>
      <c r="VVU5" s="204"/>
      <c r="VVV5" s="204"/>
      <c r="VVW5" s="204"/>
      <c r="VVX5" s="204"/>
      <c r="VVY5" s="204"/>
      <c r="VVZ5" s="204"/>
      <c r="VWA5" s="204"/>
      <c r="VWB5" s="204"/>
      <c r="VWC5" s="204"/>
      <c r="VWD5" s="204"/>
      <c r="VWE5" s="204"/>
      <c r="VWF5" s="204"/>
      <c r="VWG5" s="204"/>
      <c r="VWH5" s="204"/>
      <c r="VWI5" s="204"/>
      <c r="VWJ5" s="204"/>
      <c r="VWK5" s="204"/>
      <c r="VWL5" s="204"/>
      <c r="VWM5" s="204"/>
      <c r="VWN5" s="204"/>
      <c r="VWO5" s="204"/>
      <c r="VWP5" s="204"/>
      <c r="VWQ5" s="204"/>
      <c r="VWR5" s="204"/>
      <c r="VWS5" s="204"/>
      <c r="VWT5" s="204"/>
      <c r="VWU5" s="204"/>
      <c r="VWV5" s="204"/>
      <c r="VWW5" s="204"/>
      <c r="VWX5" s="204"/>
      <c r="VWY5" s="204"/>
      <c r="VWZ5" s="204"/>
      <c r="VXA5" s="204"/>
      <c r="VXB5" s="204"/>
      <c r="VXC5" s="204"/>
      <c r="VXD5" s="204"/>
      <c r="VXE5" s="204"/>
      <c r="VXF5" s="204"/>
      <c r="VXG5" s="204"/>
      <c r="VXH5" s="204"/>
      <c r="VXI5" s="204"/>
      <c r="VXJ5" s="204"/>
      <c r="VXK5" s="204"/>
      <c r="VXL5" s="204"/>
      <c r="VXM5" s="204"/>
      <c r="VXN5" s="204"/>
      <c r="VXO5" s="204"/>
      <c r="VXP5" s="204"/>
      <c r="VXQ5" s="204"/>
      <c r="VXR5" s="204"/>
      <c r="VXS5" s="204"/>
      <c r="VXT5" s="204"/>
      <c r="VXU5" s="204"/>
      <c r="VXV5" s="204"/>
      <c r="VXW5" s="204"/>
      <c r="VXX5" s="204"/>
      <c r="VXY5" s="204"/>
      <c r="VXZ5" s="204"/>
      <c r="VYA5" s="204"/>
      <c r="VYB5" s="204"/>
      <c r="VYC5" s="204"/>
      <c r="VYD5" s="204"/>
      <c r="VYE5" s="204"/>
      <c r="VYF5" s="204"/>
      <c r="VYG5" s="204"/>
      <c r="VYH5" s="204"/>
      <c r="VYI5" s="204"/>
      <c r="VYJ5" s="204"/>
      <c r="VYK5" s="204"/>
      <c r="VYL5" s="204"/>
      <c r="VYM5" s="204"/>
      <c r="VYN5" s="204"/>
      <c r="VYO5" s="204"/>
      <c r="VYP5" s="204"/>
      <c r="VYQ5" s="204"/>
      <c r="VYR5" s="204"/>
      <c r="VYS5" s="204"/>
      <c r="VYT5" s="204"/>
      <c r="VYU5" s="204"/>
      <c r="VYV5" s="204"/>
      <c r="VYW5" s="204"/>
      <c r="VYX5" s="204"/>
      <c r="VYY5" s="204"/>
      <c r="VYZ5" s="204"/>
      <c r="VZA5" s="204"/>
      <c r="VZB5" s="204"/>
      <c r="VZC5" s="204"/>
      <c r="VZD5" s="204"/>
      <c r="VZE5" s="204"/>
      <c r="VZF5" s="204"/>
      <c r="VZG5" s="204"/>
      <c r="VZH5" s="204"/>
      <c r="VZI5" s="204"/>
      <c r="VZJ5" s="204"/>
      <c r="VZK5" s="204"/>
      <c r="VZL5" s="204"/>
      <c r="VZM5" s="204"/>
      <c r="VZN5" s="204"/>
      <c r="VZO5" s="204"/>
      <c r="VZP5" s="204"/>
      <c r="VZQ5" s="204"/>
      <c r="VZR5" s="204"/>
      <c r="VZS5" s="204"/>
      <c r="VZT5" s="204"/>
      <c r="VZU5" s="204"/>
      <c r="VZV5" s="204"/>
      <c r="VZW5" s="204"/>
      <c r="VZX5" s="204"/>
      <c r="VZY5" s="204"/>
      <c r="VZZ5" s="204"/>
      <c r="WAA5" s="204"/>
      <c r="WAB5" s="204"/>
      <c r="WAC5" s="204"/>
      <c r="WAD5" s="204"/>
      <c r="WAE5" s="204"/>
      <c r="WAF5" s="204"/>
      <c r="WAG5" s="204"/>
      <c r="WAH5" s="204"/>
      <c r="WAI5" s="204"/>
      <c r="WAJ5" s="204"/>
      <c r="WAK5" s="204"/>
      <c r="WAL5" s="204"/>
      <c r="WAM5" s="204"/>
      <c r="WAN5" s="204"/>
      <c r="WAO5" s="204"/>
      <c r="WAP5" s="204"/>
      <c r="WAQ5" s="204"/>
      <c r="WAR5" s="204"/>
      <c r="WAS5" s="204"/>
      <c r="WAT5" s="204"/>
      <c r="WAU5" s="204"/>
      <c r="WAV5" s="204"/>
      <c r="WAW5" s="204"/>
      <c r="WAX5" s="204"/>
      <c r="WAY5" s="204"/>
      <c r="WAZ5" s="204"/>
      <c r="WBA5" s="204"/>
      <c r="WBB5" s="204"/>
      <c r="WBC5" s="204"/>
      <c r="WBD5" s="204"/>
      <c r="WBE5" s="204"/>
      <c r="WBF5" s="204"/>
      <c r="WBG5" s="204"/>
      <c r="WBH5" s="204"/>
      <c r="WBI5" s="204"/>
      <c r="WBJ5" s="204"/>
      <c r="WBK5" s="204"/>
      <c r="WBL5" s="204"/>
      <c r="WBM5" s="204"/>
      <c r="WBN5" s="204"/>
      <c r="WBO5" s="204"/>
      <c r="WBP5" s="204"/>
      <c r="WBQ5" s="204"/>
      <c r="WBR5" s="204"/>
      <c r="WBS5" s="204"/>
      <c r="WBT5" s="204"/>
      <c r="WBU5" s="204"/>
      <c r="WBV5" s="204"/>
      <c r="WBW5" s="204"/>
      <c r="WBX5" s="204"/>
      <c r="WBY5" s="204"/>
      <c r="WBZ5" s="204"/>
      <c r="WCA5" s="204"/>
      <c r="WCB5" s="204"/>
      <c r="WCC5" s="204"/>
      <c r="WCD5" s="204"/>
      <c r="WCE5" s="204"/>
      <c r="WCF5" s="204"/>
      <c r="WCG5" s="204"/>
      <c r="WCH5" s="204"/>
      <c r="WCI5" s="204"/>
      <c r="WCJ5" s="204"/>
      <c r="WCK5" s="204"/>
      <c r="WCL5" s="204"/>
      <c r="WCM5" s="204"/>
      <c r="WCN5" s="204"/>
      <c r="WCO5" s="204"/>
      <c r="WCP5" s="204"/>
      <c r="WCQ5" s="204"/>
      <c r="WCR5" s="204"/>
      <c r="WCS5" s="204"/>
      <c r="WCT5" s="204"/>
      <c r="WCU5" s="204"/>
      <c r="WCV5" s="204"/>
      <c r="WCW5" s="204"/>
      <c r="WCX5" s="204"/>
      <c r="WCY5" s="204"/>
      <c r="WCZ5" s="204"/>
      <c r="WDA5" s="204"/>
      <c r="WDB5" s="204"/>
      <c r="WDC5" s="204"/>
      <c r="WDD5" s="204"/>
      <c r="WDE5" s="204"/>
      <c r="WDF5" s="204"/>
      <c r="WDG5" s="204"/>
      <c r="WDH5" s="204"/>
      <c r="WDI5" s="204"/>
      <c r="WDJ5" s="204"/>
      <c r="WDK5" s="204"/>
      <c r="WDL5" s="204"/>
      <c r="WDM5" s="204"/>
      <c r="WDN5" s="204"/>
      <c r="WDO5" s="204"/>
      <c r="WDP5" s="204"/>
      <c r="WDQ5" s="204"/>
      <c r="WDR5" s="204"/>
      <c r="WDS5" s="204"/>
      <c r="WDT5" s="204"/>
      <c r="WDU5" s="204"/>
      <c r="WDV5" s="204"/>
      <c r="WDW5" s="204"/>
      <c r="WDX5" s="204"/>
      <c r="WDY5" s="204"/>
      <c r="WDZ5" s="204"/>
      <c r="WEA5" s="204"/>
      <c r="WEB5" s="204"/>
      <c r="WEC5" s="204"/>
      <c r="WED5" s="204"/>
      <c r="WEE5" s="204"/>
      <c r="WEF5" s="204"/>
      <c r="WEG5" s="204"/>
      <c r="WEH5" s="204"/>
      <c r="WEI5" s="204"/>
      <c r="WEJ5" s="204"/>
      <c r="WEK5" s="204"/>
      <c r="WEL5" s="204"/>
      <c r="WEM5" s="204"/>
      <c r="WEN5" s="204"/>
      <c r="WEO5" s="204"/>
      <c r="WEP5" s="204"/>
      <c r="WEQ5" s="204"/>
      <c r="WER5" s="204"/>
      <c r="WES5" s="204"/>
      <c r="WET5" s="204"/>
      <c r="WEU5" s="204"/>
      <c r="WEV5" s="204"/>
      <c r="WEW5" s="204"/>
      <c r="WEX5" s="204"/>
      <c r="WEY5" s="204"/>
      <c r="WEZ5" s="204"/>
      <c r="WFA5" s="204"/>
      <c r="WFB5" s="204"/>
      <c r="WFC5" s="204"/>
      <c r="WFD5" s="204"/>
      <c r="WFE5" s="204"/>
      <c r="WFF5" s="204"/>
      <c r="WFG5" s="204"/>
      <c r="WFH5" s="204"/>
      <c r="WFI5" s="204"/>
      <c r="WFJ5" s="204"/>
      <c r="WFK5" s="204"/>
      <c r="WFL5" s="204"/>
      <c r="WFM5" s="204"/>
      <c r="WFN5" s="204"/>
      <c r="WFO5" s="204"/>
      <c r="WFP5" s="204"/>
      <c r="WFQ5" s="204"/>
      <c r="WFR5" s="204"/>
      <c r="WFS5" s="204"/>
      <c r="WFT5" s="204"/>
      <c r="WFU5" s="204"/>
      <c r="WFV5" s="204"/>
      <c r="WFW5" s="204"/>
      <c r="WFX5" s="204"/>
      <c r="WFY5" s="204"/>
      <c r="WFZ5" s="204"/>
      <c r="WGA5" s="204"/>
      <c r="WGB5" s="204"/>
      <c r="WGC5" s="204"/>
      <c r="WGD5" s="204"/>
      <c r="WGE5" s="204"/>
      <c r="WGF5" s="204"/>
      <c r="WGG5" s="204"/>
      <c r="WGH5" s="204"/>
      <c r="WGI5" s="204"/>
      <c r="WGJ5" s="204"/>
      <c r="WGK5" s="204"/>
      <c r="WGL5" s="204"/>
      <c r="WGM5" s="204"/>
      <c r="WGN5" s="204"/>
      <c r="WGO5" s="204"/>
      <c r="WGP5" s="204"/>
      <c r="WGQ5" s="204"/>
      <c r="WGR5" s="204"/>
      <c r="WGS5" s="204"/>
      <c r="WGT5" s="204"/>
      <c r="WGU5" s="204"/>
      <c r="WGV5" s="204"/>
      <c r="WGW5" s="204"/>
      <c r="WGX5" s="204"/>
      <c r="WGY5" s="204"/>
      <c r="WGZ5" s="204"/>
      <c r="WHA5" s="204"/>
      <c r="WHB5" s="204"/>
      <c r="WHC5" s="204"/>
      <c r="WHD5" s="204"/>
      <c r="WHE5" s="204"/>
      <c r="WHF5" s="204"/>
      <c r="WHG5" s="204"/>
      <c r="WHH5" s="204"/>
      <c r="WHI5" s="204"/>
      <c r="WHJ5" s="204"/>
      <c r="WHK5" s="204"/>
      <c r="WHL5" s="204"/>
      <c r="WHM5" s="204"/>
      <c r="WHN5" s="204"/>
      <c r="WHO5" s="204"/>
      <c r="WHP5" s="204"/>
      <c r="WHQ5" s="204"/>
      <c r="WHR5" s="204"/>
      <c r="WHS5" s="204"/>
      <c r="WHT5" s="204"/>
      <c r="WHU5" s="204"/>
      <c r="WHV5" s="204"/>
      <c r="WHW5" s="204"/>
      <c r="WHX5" s="204"/>
      <c r="WHY5" s="204"/>
      <c r="WHZ5" s="204"/>
      <c r="WIA5" s="204"/>
      <c r="WIB5" s="204"/>
      <c r="WIC5" s="204"/>
      <c r="WID5" s="204"/>
      <c r="WIE5" s="204"/>
      <c r="WIF5" s="204"/>
      <c r="WIG5" s="204"/>
      <c r="WIH5" s="204"/>
      <c r="WII5" s="204"/>
      <c r="WIJ5" s="204"/>
      <c r="WIK5" s="204"/>
      <c r="WIL5" s="204"/>
      <c r="WIM5" s="204"/>
      <c r="WIN5" s="204"/>
      <c r="WIO5" s="204"/>
      <c r="WIP5" s="204"/>
      <c r="WIQ5" s="204"/>
      <c r="WIR5" s="204"/>
      <c r="WIS5" s="204"/>
      <c r="WIT5" s="204"/>
      <c r="WIU5" s="204"/>
      <c r="WIV5" s="204"/>
      <c r="WIW5" s="204"/>
      <c r="WIX5" s="204"/>
      <c r="WIY5" s="204"/>
      <c r="WIZ5" s="204"/>
      <c r="WJA5" s="204"/>
      <c r="WJB5" s="204"/>
      <c r="WJC5" s="204"/>
      <c r="WJD5" s="204"/>
      <c r="WJE5" s="204"/>
      <c r="WJF5" s="204"/>
      <c r="WJG5" s="204"/>
      <c r="WJH5" s="204"/>
      <c r="WJI5" s="204"/>
      <c r="WJJ5" s="204"/>
      <c r="WJK5" s="204"/>
      <c r="WJL5" s="204"/>
      <c r="WJM5" s="204"/>
      <c r="WJN5" s="204"/>
      <c r="WJO5" s="204"/>
      <c r="WJP5" s="204"/>
      <c r="WJQ5" s="204"/>
      <c r="WJR5" s="204"/>
      <c r="WJS5" s="204"/>
      <c r="WJT5" s="204"/>
      <c r="WJU5" s="204"/>
      <c r="WJV5" s="204"/>
      <c r="WJW5" s="204"/>
      <c r="WJX5" s="204"/>
      <c r="WJY5" s="204"/>
      <c r="WJZ5" s="204"/>
      <c r="WKA5" s="204"/>
      <c r="WKB5" s="204"/>
      <c r="WKC5" s="204"/>
      <c r="WKD5" s="204"/>
      <c r="WKE5" s="204"/>
      <c r="WKF5" s="204"/>
      <c r="WKG5" s="204"/>
      <c r="WKH5" s="204"/>
      <c r="WKI5" s="204"/>
      <c r="WKJ5" s="204"/>
      <c r="WKK5" s="204"/>
      <c r="WKL5" s="204"/>
      <c r="WKM5" s="204"/>
      <c r="WKN5" s="204"/>
      <c r="WKO5" s="204"/>
      <c r="WKP5" s="204"/>
      <c r="WKQ5" s="204"/>
      <c r="WKR5" s="204"/>
      <c r="WKS5" s="204"/>
      <c r="WKT5" s="204"/>
      <c r="WKU5" s="204"/>
      <c r="WKV5" s="204"/>
      <c r="WKW5" s="204"/>
      <c r="WKX5" s="204"/>
      <c r="WKY5" s="204"/>
      <c r="WKZ5" s="204"/>
      <c r="WLA5" s="204"/>
      <c r="WLB5" s="204"/>
      <c r="WLC5" s="204"/>
      <c r="WLD5" s="204"/>
      <c r="WLE5" s="204"/>
      <c r="WLF5" s="204"/>
      <c r="WLG5" s="204"/>
      <c r="WLH5" s="204"/>
      <c r="WLI5" s="204"/>
      <c r="WLJ5" s="204"/>
      <c r="WLK5" s="204"/>
      <c r="WLL5" s="204"/>
      <c r="WLM5" s="204"/>
      <c r="WLN5" s="204"/>
      <c r="WLO5" s="204"/>
      <c r="WLP5" s="204"/>
      <c r="WLQ5" s="204"/>
      <c r="WLR5" s="204"/>
      <c r="WLS5" s="204"/>
      <c r="WLT5" s="204"/>
      <c r="WLU5" s="204"/>
      <c r="WLV5" s="204"/>
      <c r="WLW5" s="204"/>
      <c r="WLX5" s="204"/>
      <c r="WLY5" s="204"/>
      <c r="WLZ5" s="204"/>
      <c r="WMA5" s="204"/>
      <c r="WMB5" s="204"/>
      <c r="WMC5" s="204"/>
      <c r="WMD5" s="204"/>
      <c r="WME5" s="204"/>
      <c r="WMF5" s="204"/>
      <c r="WMG5" s="204"/>
      <c r="WMH5" s="204"/>
      <c r="WMI5" s="204"/>
      <c r="WMJ5" s="204"/>
      <c r="WMK5" s="204"/>
      <c r="WML5" s="204"/>
      <c r="WMM5" s="204"/>
      <c r="WMN5" s="204"/>
      <c r="WMO5" s="204"/>
      <c r="WMP5" s="204"/>
      <c r="WMQ5" s="204"/>
      <c r="WMR5" s="204"/>
      <c r="WMS5" s="204"/>
      <c r="WMT5" s="204"/>
      <c r="WMU5" s="204"/>
      <c r="WMV5" s="204"/>
      <c r="WMW5" s="204"/>
      <c r="WMX5" s="204"/>
      <c r="WMY5" s="204"/>
      <c r="WMZ5" s="204"/>
      <c r="WNA5" s="204"/>
      <c r="WNB5" s="204"/>
      <c r="WNC5" s="204"/>
      <c r="WND5" s="204"/>
      <c r="WNE5" s="204"/>
      <c r="WNF5" s="204"/>
      <c r="WNG5" s="204"/>
      <c r="WNH5" s="204"/>
      <c r="WNI5" s="204"/>
      <c r="WNJ5" s="204"/>
      <c r="WNK5" s="204"/>
      <c r="WNL5" s="204"/>
      <c r="WNM5" s="204"/>
      <c r="WNN5" s="204"/>
      <c r="WNO5" s="204"/>
      <c r="WNP5" s="204"/>
      <c r="WNQ5" s="204"/>
      <c r="WNR5" s="204"/>
      <c r="WNS5" s="204"/>
      <c r="WNT5" s="204"/>
      <c r="WNU5" s="204"/>
      <c r="WNV5" s="204"/>
      <c r="WNW5" s="204"/>
      <c r="WNX5" s="204"/>
      <c r="WNY5" s="204"/>
      <c r="WNZ5" s="204"/>
      <c r="WOA5" s="204"/>
      <c r="WOB5" s="204"/>
      <c r="WOC5" s="204"/>
      <c r="WOD5" s="204"/>
      <c r="WOE5" s="204"/>
      <c r="WOF5" s="204"/>
      <c r="WOG5" s="204"/>
      <c r="WOH5" s="204"/>
      <c r="WOI5" s="204"/>
      <c r="WOJ5" s="204"/>
      <c r="WOK5" s="204"/>
      <c r="WOL5" s="204"/>
      <c r="WOM5" s="204"/>
      <c r="WON5" s="204"/>
      <c r="WOO5" s="204"/>
      <c r="WOP5" s="204"/>
      <c r="WOQ5" s="204"/>
      <c r="WOR5" s="204"/>
      <c r="WOS5" s="204"/>
      <c r="WOT5" s="204"/>
      <c r="WOU5" s="204"/>
      <c r="WOV5" s="204"/>
      <c r="WOW5" s="204"/>
      <c r="WOX5" s="204"/>
      <c r="WOY5" s="204"/>
      <c r="WOZ5" s="204"/>
      <c r="WPA5" s="204"/>
      <c r="WPB5" s="204"/>
      <c r="WPC5" s="204"/>
      <c r="WPD5" s="204"/>
      <c r="WPE5" s="204"/>
      <c r="WPF5" s="204"/>
      <c r="WPG5" s="204"/>
      <c r="WPH5" s="204"/>
      <c r="WPI5" s="204"/>
      <c r="WPJ5" s="204"/>
      <c r="WPK5" s="204"/>
      <c r="WPL5" s="204"/>
      <c r="WPM5" s="204"/>
      <c r="WPN5" s="204"/>
      <c r="WPO5" s="204"/>
      <c r="WPP5" s="204"/>
      <c r="WPQ5" s="204"/>
      <c r="WPR5" s="204"/>
      <c r="WPS5" s="204"/>
      <c r="WPT5" s="204"/>
      <c r="WPU5" s="204"/>
      <c r="WPV5" s="204"/>
      <c r="WPW5" s="204"/>
      <c r="WPX5" s="204"/>
      <c r="WPY5" s="204"/>
      <c r="WPZ5" s="204"/>
      <c r="WQA5" s="204"/>
      <c r="WQB5" s="204"/>
      <c r="WQC5" s="204"/>
      <c r="WQD5" s="204"/>
      <c r="WQE5" s="204"/>
      <c r="WQF5" s="204"/>
      <c r="WQG5" s="204"/>
      <c r="WQH5" s="204"/>
      <c r="WQI5" s="204"/>
      <c r="WQJ5" s="204"/>
      <c r="WQK5" s="204"/>
      <c r="WQL5" s="204"/>
      <c r="WQM5" s="204"/>
      <c r="WQN5" s="204"/>
      <c r="WQO5" s="204"/>
      <c r="WQP5" s="204"/>
      <c r="WQQ5" s="204"/>
      <c r="WQR5" s="204"/>
      <c r="WQS5" s="204"/>
      <c r="WQT5" s="204"/>
      <c r="WQU5" s="204"/>
      <c r="WQV5" s="204"/>
      <c r="WQW5" s="204"/>
      <c r="WQX5" s="204"/>
      <c r="WQY5" s="204"/>
      <c r="WQZ5" s="204"/>
      <c r="WRA5" s="204"/>
      <c r="WRB5" s="204"/>
      <c r="WRC5" s="204"/>
      <c r="WRD5" s="204"/>
      <c r="WRE5" s="204"/>
      <c r="WRF5" s="204"/>
      <c r="WRG5" s="204"/>
      <c r="WRH5" s="204"/>
      <c r="WRI5" s="204"/>
      <c r="WRJ5" s="204"/>
      <c r="WRK5" s="204"/>
      <c r="WRL5" s="204"/>
      <c r="WRM5" s="204"/>
      <c r="WRN5" s="204"/>
      <c r="WRO5" s="204"/>
      <c r="WRP5" s="204"/>
      <c r="WRQ5" s="204"/>
      <c r="WRR5" s="204"/>
      <c r="WRS5" s="204"/>
      <c r="WRT5" s="204"/>
      <c r="WRU5" s="204"/>
      <c r="WRV5" s="204"/>
      <c r="WRW5" s="204"/>
      <c r="WRX5" s="204"/>
      <c r="WRY5" s="204"/>
      <c r="WRZ5" s="204"/>
      <c r="WSA5" s="204"/>
      <c r="WSB5" s="204"/>
      <c r="WSC5" s="204"/>
      <c r="WSD5" s="204"/>
      <c r="WSE5" s="204"/>
      <c r="WSF5" s="204"/>
      <c r="WSG5" s="204"/>
      <c r="WSH5" s="204"/>
      <c r="WSI5" s="204"/>
      <c r="WSJ5" s="204"/>
      <c r="WSK5" s="204"/>
      <c r="WSL5" s="204"/>
      <c r="WSM5" s="204"/>
      <c r="WSN5" s="204"/>
      <c r="WSO5" s="204"/>
      <c r="WSP5" s="204"/>
      <c r="WSQ5" s="204"/>
      <c r="WSR5" s="204"/>
      <c r="WSS5" s="204"/>
      <c r="WST5" s="204"/>
      <c r="WSU5" s="204"/>
      <c r="WSV5" s="204"/>
      <c r="WSW5" s="204"/>
      <c r="WSX5" s="204"/>
      <c r="WSY5" s="204"/>
      <c r="WSZ5" s="204"/>
      <c r="WTA5" s="204"/>
      <c r="WTB5" s="204"/>
      <c r="WTC5" s="204"/>
      <c r="WTD5" s="204"/>
      <c r="WTE5" s="204"/>
      <c r="WTF5" s="204"/>
      <c r="WTG5" s="204"/>
      <c r="WTH5" s="204"/>
      <c r="WTI5" s="204"/>
      <c r="WTJ5" s="204"/>
      <c r="WTK5" s="204"/>
      <c r="WTL5" s="204"/>
      <c r="WTM5" s="204"/>
      <c r="WTN5" s="204"/>
      <c r="WTO5" s="204"/>
      <c r="WTP5" s="204"/>
      <c r="WTQ5" s="204"/>
      <c r="WTR5" s="204"/>
      <c r="WTS5" s="204"/>
      <c r="WTT5" s="204"/>
      <c r="WTU5" s="204"/>
      <c r="WTV5" s="204"/>
      <c r="WTW5" s="204"/>
      <c r="WTX5" s="204"/>
      <c r="WTY5" s="204"/>
      <c r="WTZ5" s="204"/>
      <c r="WUA5" s="204"/>
      <c r="WUB5" s="204"/>
      <c r="WUC5" s="204"/>
      <c r="WUD5" s="204"/>
      <c r="WUE5" s="204"/>
      <c r="WUF5" s="204"/>
      <c r="WUG5" s="204"/>
      <c r="WUH5" s="204"/>
      <c r="WUI5" s="204"/>
      <c r="WUJ5" s="204"/>
      <c r="WUK5" s="204"/>
      <c r="WUL5" s="204"/>
      <c r="WUM5" s="204"/>
      <c r="WUN5" s="204"/>
      <c r="WUO5" s="204"/>
      <c r="WUP5" s="204"/>
      <c r="WUQ5" s="204"/>
      <c r="WUR5" s="204"/>
      <c r="WUS5" s="204"/>
      <c r="WUT5" s="204"/>
      <c r="WUU5" s="204"/>
      <c r="WUV5" s="204"/>
      <c r="WUW5" s="204"/>
      <c r="WUX5" s="204"/>
      <c r="WUY5" s="204"/>
      <c r="WUZ5" s="204"/>
      <c r="WVA5" s="204"/>
      <c r="WVB5" s="204"/>
      <c r="WVC5" s="204"/>
      <c r="WVD5" s="204"/>
      <c r="WVE5" s="204"/>
      <c r="WVF5" s="204"/>
      <c r="WVG5" s="204"/>
      <c r="WVH5" s="204"/>
      <c r="WVI5" s="204"/>
      <c r="WVJ5" s="204"/>
      <c r="WVK5" s="204"/>
      <c r="WVL5" s="204"/>
      <c r="WVM5" s="204"/>
      <c r="WVN5" s="204"/>
    </row>
    <row r="6" spans="1:16134" s="204" customFormat="1" x14ac:dyDescent="0.25">
      <c r="A6" s="236">
        <f>A5+1</f>
        <v>5</v>
      </c>
      <c r="B6" s="236">
        <v>3</v>
      </c>
      <c r="C6" s="199">
        <v>3101</v>
      </c>
      <c r="D6" s="231">
        <v>1</v>
      </c>
      <c r="E6" s="231">
        <v>1</v>
      </c>
      <c r="F6" s="148" t="s">
        <v>234</v>
      </c>
      <c r="G6" s="235">
        <v>857</v>
      </c>
      <c r="H6" s="235">
        <v>857</v>
      </c>
      <c r="I6" s="235">
        <v>1480</v>
      </c>
      <c r="J6" s="235"/>
      <c r="K6" s="235">
        <v>1480</v>
      </c>
      <c r="L6" s="235">
        <v>1268360</v>
      </c>
      <c r="M6" s="234">
        <v>1</v>
      </c>
      <c r="N6" s="237">
        <v>1</v>
      </c>
      <c r="O6" s="237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>
        <v>206.4</v>
      </c>
      <c r="BK6" t="e">
        <f>BJ6-#REF!-#REF!-#REF!</f>
        <v>#REF!</v>
      </c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  <c r="FCH6"/>
      <c r="FCI6"/>
      <c r="FCJ6"/>
      <c r="FCK6"/>
      <c r="FCL6"/>
      <c r="FCM6"/>
      <c r="FCN6"/>
      <c r="FCO6"/>
      <c r="FCP6"/>
      <c r="FCQ6"/>
      <c r="FCR6"/>
      <c r="FCS6"/>
      <c r="FCT6"/>
      <c r="FCU6"/>
      <c r="FCV6"/>
      <c r="FCW6"/>
      <c r="FCX6"/>
      <c r="FCY6"/>
      <c r="FCZ6"/>
      <c r="FDA6"/>
      <c r="FDB6"/>
      <c r="FDC6"/>
      <c r="FDD6"/>
      <c r="FDE6"/>
      <c r="FDF6"/>
      <c r="FDG6"/>
      <c r="FDH6"/>
      <c r="FDI6"/>
      <c r="FDJ6"/>
      <c r="FDK6"/>
      <c r="FDL6"/>
      <c r="FDM6"/>
      <c r="FDN6"/>
      <c r="FDO6"/>
      <c r="FDP6"/>
      <c r="FDQ6"/>
      <c r="FDR6"/>
      <c r="FDS6"/>
      <c r="FDT6"/>
      <c r="FDU6"/>
      <c r="FDV6"/>
      <c r="FDW6"/>
      <c r="FDX6"/>
      <c r="FDY6"/>
      <c r="FDZ6"/>
      <c r="FEA6"/>
      <c r="FEB6"/>
      <c r="FEC6"/>
      <c r="FED6"/>
      <c r="FEE6"/>
      <c r="FEF6"/>
      <c r="FEG6"/>
      <c r="FEH6"/>
      <c r="FEI6"/>
      <c r="FEJ6"/>
      <c r="FEK6"/>
      <c r="FEL6"/>
      <c r="FEM6"/>
      <c r="FEN6"/>
      <c r="FEO6"/>
      <c r="FEP6"/>
      <c r="FEQ6"/>
      <c r="FER6"/>
      <c r="FES6"/>
      <c r="FET6"/>
      <c r="FEU6"/>
      <c r="FEV6"/>
      <c r="FEW6"/>
      <c r="FEX6"/>
      <c r="FEY6"/>
      <c r="FEZ6"/>
      <c r="FFA6"/>
      <c r="FFB6"/>
      <c r="FFC6"/>
      <c r="FFD6"/>
      <c r="FFE6"/>
      <c r="FFF6"/>
      <c r="FFG6"/>
      <c r="FFH6"/>
      <c r="FFI6"/>
      <c r="FFJ6"/>
      <c r="FFK6"/>
      <c r="FFL6"/>
      <c r="FFM6"/>
      <c r="FFN6"/>
      <c r="FFO6"/>
      <c r="FFP6"/>
      <c r="FFQ6"/>
      <c r="FFR6"/>
      <c r="FFS6"/>
      <c r="FFT6"/>
      <c r="FFU6"/>
      <c r="FFV6"/>
      <c r="FFW6"/>
      <c r="FFX6"/>
      <c r="FFY6"/>
      <c r="FFZ6"/>
      <c r="FGA6"/>
      <c r="FGB6"/>
      <c r="FGC6"/>
      <c r="FGD6"/>
      <c r="FGE6"/>
      <c r="FGF6"/>
      <c r="FGG6"/>
      <c r="FGH6"/>
      <c r="FGI6"/>
      <c r="FGJ6"/>
      <c r="FGK6"/>
      <c r="FGL6"/>
      <c r="FGM6"/>
      <c r="FGN6"/>
      <c r="FGO6"/>
      <c r="FGP6"/>
      <c r="FGQ6"/>
      <c r="FGR6"/>
      <c r="FGS6"/>
      <c r="FGT6"/>
      <c r="FGU6"/>
      <c r="FGV6"/>
      <c r="FGW6"/>
      <c r="FGX6"/>
      <c r="FGY6"/>
      <c r="FGZ6"/>
      <c r="FHA6"/>
      <c r="FHB6"/>
      <c r="FHC6"/>
      <c r="FHD6"/>
      <c r="FHE6"/>
      <c r="FHF6"/>
      <c r="FHG6"/>
      <c r="FHH6"/>
      <c r="FHI6"/>
      <c r="FHJ6"/>
      <c r="FHK6"/>
      <c r="FHL6"/>
      <c r="FHM6"/>
      <c r="FHN6"/>
      <c r="FHO6"/>
      <c r="FHP6"/>
      <c r="FHQ6"/>
      <c r="FHR6"/>
      <c r="FHS6"/>
      <c r="FHT6"/>
      <c r="FHU6"/>
      <c r="FHV6"/>
      <c r="FHW6"/>
      <c r="FHX6"/>
      <c r="FHY6"/>
      <c r="FHZ6"/>
      <c r="FIA6"/>
      <c r="FIB6"/>
      <c r="FIC6"/>
      <c r="FID6"/>
      <c r="FIE6"/>
      <c r="FIF6"/>
      <c r="FIG6"/>
      <c r="FIH6"/>
      <c r="FII6"/>
      <c r="FIJ6"/>
      <c r="FIK6"/>
      <c r="FIL6"/>
      <c r="FIM6"/>
      <c r="FIN6"/>
      <c r="FIO6"/>
      <c r="FIP6"/>
      <c r="FIQ6"/>
      <c r="FIR6"/>
      <c r="FIS6"/>
      <c r="FIT6"/>
      <c r="FIU6"/>
      <c r="FIV6"/>
      <c r="FIW6"/>
      <c r="FIX6"/>
      <c r="FIY6"/>
      <c r="FIZ6"/>
      <c r="FJA6"/>
      <c r="FJB6"/>
      <c r="FJC6"/>
      <c r="FJD6"/>
      <c r="FJE6"/>
      <c r="FJF6"/>
      <c r="FJG6"/>
      <c r="FJH6"/>
      <c r="FJI6"/>
      <c r="FJJ6"/>
      <c r="FJK6"/>
      <c r="FJL6"/>
      <c r="FJM6"/>
      <c r="FJN6"/>
      <c r="FJO6"/>
      <c r="FJP6"/>
      <c r="FJQ6"/>
      <c r="FJR6"/>
      <c r="FJS6"/>
      <c r="FJT6"/>
      <c r="FJU6"/>
      <c r="FJV6"/>
      <c r="FJW6"/>
      <c r="FJX6"/>
      <c r="FJY6"/>
      <c r="FJZ6"/>
      <c r="FKA6"/>
      <c r="FKB6"/>
      <c r="FKC6"/>
      <c r="FKD6"/>
      <c r="FKE6"/>
      <c r="FKF6"/>
      <c r="FKG6"/>
      <c r="FKH6"/>
      <c r="FKI6"/>
      <c r="FKJ6"/>
      <c r="FKK6"/>
      <c r="FKL6"/>
      <c r="FKM6"/>
      <c r="FKN6"/>
      <c r="FKO6"/>
      <c r="FKP6"/>
      <c r="FKQ6"/>
      <c r="FKR6"/>
      <c r="FKS6"/>
      <c r="FKT6"/>
      <c r="FKU6"/>
      <c r="FKV6"/>
      <c r="FKW6"/>
      <c r="FKX6"/>
      <c r="FKY6"/>
      <c r="FKZ6"/>
      <c r="FLA6"/>
      <c r="FLB6"/>
      <c r="FLC6"/>
      <c r="FLD6"/>
      <c r="FLE6"/>
      <c r="FLF6"/>
      <c r="FLG6"/>
      <c r="FLH6"/>
      <c r="FLI6"/>
      <c r="FLJ6"/>
      <c r="FLK6"/>
      <c r="FLL6"/>
      <c r="FLM6"/>
      <c r="FLN6"/>
      <c r="FLO6"/>
      <c r="FLP6"/>
      <c r="FLQ6"/>
      <c r="FLR6"/>
      <c r="FLS6"/>
      <c r="FLT6"/>
      <c r="FLU6"/>
      <c r="FLV6"/>
      <c r="FLW6"/>
      <c r="FLX6"/>
      <c r="FLY6"/>
      <c r="FLZ6"/>
      <c r="FMA6"/>
      <c r="FMB6"/>
      <c r="FMC6"/>
      <c r="FMD6"/>
      <c r="FME6"/>
      <c r="FMF6"/>
      <c r="FMG6"/>
      <c r="FMH6"/>
      <c r="FMI6"/>
      <c r="FMJ6"/>
      <c r="FMK6"/>
      <c r="FML6"/>
      <c r="FMM6"/>
      <c r="FMN6"/>
      <c r="FMO6"/>
      <c r="FMP6"/>
      <c r="FMQ6"/>
      <c r="FMR6"/>
      <c r="FMS6"/>
      <c r="FMT6"/>
      <c r="FMU6"/>
      <c r="FMV6"/>
      <c r="FMW6"/>
      <c r="FMX6"/>
      <c r="FMY6"/>
      <c r="FMZ6"/>
      <c r="FNA6"/>
      <c r="FNB6"/>
      <c r="FNC6"/>
      <c r="FND6"/>
      <c r="FNE6"/>
      <c r="FNF6"/>
      <c r="FNG6"/>
      <c r="FNH6"/>
      <c r="FNI6"/>
      <c r="FNJ6"/>
      <c r="FNK6"/>
      <c r="FNL6"/>
      <c r="FNM6"/>
      <c r="FNN6"/>
      <c r="FNO6"/>
      <c r="FNP6"/>
      <c r="FNQ6"/>
      <c r="FNR6"/>
      <c r="FNS6"/>
      <c r="FNT6"/>
      <c r="FNU6"/>
      <c r="FNV6"/>
      <c r="FNW6"/>
      <c r="FNX6"/>
      <c r="FNY6"/>
      <c r="FNZ6"/>
      <c r="FOA6"/>
      <c r="FOB6"/>
      <c r="FOC6"/>
      <c r="FOD6"/>
      <c r="FOE6"/>
      <c r="FOF6"/>
      <c r="FOG6"/>
      <c r="FOH6"/>
      <c r="FOI6"/>
      <c r="FOJ6"/>
      <c r="FOK6"/>
      <c r="FOL6"/>
      <c r="FOM6"/>
      <c r="FON6"/>
      <c r="FOO6"/>
      <c r="FOP6"/>
      <c r="FOQ6"/>
      <c r="FOR6"/>
      <c r="FOS6"/>
      <c r="FOT6"/>
      <c r="FOU6"/>
      <c r="FOV6"/>
      <c r="FOW6"/>
      <c r="FOX6"/>
      <c r="FOY6"/>
      <c r="FOZ6"/>
      <c r="FPA6"/>
      <c r="FPB6"/>
      <c r="FPC6"/>
      <c r="FPD6"/>
      <c r="FPE6"/>
      <c r="FPF6"/>
      <c r="FPG6"/>
      <c r="FPH6"/>
      <c r="FPI6"/>
      <c r="FPJ6"/>
      <c r="FPK6"/>
      <c r="FPL6"/>
      <c r="FPM6"/>
      <c r="FPN6"/>
      <c r="FPO6"/>
      <c r="FPP6"/>
      <c r="FPQ6"/>
      <c r="FPR6"/>
      <c r="FPS6"/>
      <c r="FPT6"/>
      <c r="FPU6"/>
      <c r="FPV6"/>
      <c r="FPW6"/>
      <c r="FPX6"/>
      <c r="FPY6"/>
      <c r="FPZ6"/>
      <c r="FQA6"/>
      <c r="FQB6"/>
      <c r="FQC6"/>
      <c r="FQD6"/>
      <c r="FQE6"/>
      <c r="FQF6"/>
      <c r="FQG6"/>
      <c r="FQH6"/>
      <c r="FQI6"/>
      <c r="FQJ6"/>
      <c r="FQK6"/>
      <c r="FQL6"/>
      <c r="FQM6"/>
      <c r="FQN6"/>
      <c r="FQO6"/>
      <c r="FQP6"/>
      <c r="FQQ6"/>
      <c r="FQR6"/>
      <c r="FQS6"/>
      <c r="FQT6"/>
      <c r="FQU6"/>
      <c r="FQV6"/>
      <c r="FQW6"/>
      <c r="FQX6"/>
      <c r="FQY6"/>
      <c r="FQZ6"/>
      <c r="FRA6"/>
      <c r="FRB6"/>
      <c r="FRC6"/>
      <c r="FRD6"/>
      <c r="FRE6"/>
      <c r="FRF6"/>
      <c r="FRG6"/>
      <c r="FRH6"/>
      <c r="FRI6"/>
      <c r="FRJ6"/>
      <c r="FRK6"/>
      <c r="FRL6"/>
      <c r="FRM6"/>
      <c r="FRN6"/>
      <c r="FRO6"/>
      <c r="FRP6"/>
      <c r="FRQ6"/>
      <c r="FRR6"/>
      <c r="FRS6"/>
      <c r="FRT6"/>
      <c r="FRU6"/>
      <c r="FRV6"/>
      <c r="FRW6"/>
      <c r="FRX6"/>
      <c r="FRY6"/>
      <c r="FRZ6"/>
      <c r="FSA6"/>
      <c r="FSB6"/>
      <c r="FSC6"/>
      <c r="FSD6"/>
      <c r="FSE6"/>
      <c r="FSF6"/>
      <c r="FSG6"/>
      <c r="FSH6"/>
      <c r="FSI6"/>
      <c r="FSJ6"/>
      <c r="FSK6"/>
      <c r="FSL6"/>
      <c r="FSM6"/>
      <c r="FSN6"/>
      <c r="FSO6"/>
      <c r="FSP6"/>
      <c r="FSQ6"/>
      <c r="FSR6"/>
      <c r="FSS6"/>
      <c r="FST6"/>
      <c r="FSU6"/>
      <c r="FSV6"/>
      <c r="FSW6"/>
      <c r="FSX6"/>
      <c r="FSY6"/>
      <c r="FSZ6"/>
      <c r="FTA6"/>
      <c r="FTB6"/>
      <c r="FTC6"/>
      <c r="FTD6"/>
      <c r="FTE6"/>
      <c r="FTF6"/>
      <c r="FTG6"/>
      <c r="FTH6"/>
      <c r="FTI6"/>
      <c r="FTJ6"/>
      <c r="FTK6"/>
      <c r="FTL6"/>
      <c r="FTM6"/>
      <c r="FTN6"/>
      <c r="FTO6"/>
      <c r="FTP6"/>
      <c r="FTQ6"/>
      <c r="FTR6"/>
      <c r="FTS6"/>
      <c r="FTT6"/>
      <c r="FTU6"/>
      <c r="FTV6"/>
      <c r="FTW6"/>
      <c r="FTX6"/>
      <c r="FTY6"/>
      <c r="FTZ6"/>
      <c r="FUA6"/>
      <c r="FUB6"/>
      <c r="FUC6"/>
      <c r="FUD6"/>
      <c r="FUE6"/>
      <c r="FUF6"/>
      <c r="FUG6"/>
      <c r="FUH6"/>
      <c r="FUI6"/>
      <c r="FUJ6"/>
      <c r="FUK6"/>
      <c r="FUL6"/>
      <c r="FUM6"/>
      <c r="FUN6"/>
      <c r="FUO6"/>
      <c r="FUP6"/>
      <c r="FUQ6"/>
      <c r="FUR6"/>
      <c r="FUS6"/>
      <c r="FUT6"/>
      <c r="FUU6"/>
      <c r="FUV6"/>
      <c r="FUW6"/>
      <c r="FUX6"/>
      <c r="FUY6"/>
      <c r="FUZ6"/>
      <c r="FVA6"/>
      <c r="FVB6"/>
      <c r="FVC6"/>
      <c r="FVD6"/>
      <c r="FVE6"/>
      <c r="FVF6"/>
      <c r="FVG6"/>
      <c r="FVH6"/>
      <c r="FVI6"/>
      <c r="FVJ6"/>
      <c r="FVK6"/>
      <c r="FVL6"/>
      <c r="FVM6"/>
      <c r="FVN6"/>
      <c r="FVO6"/>
      <c r="FVP6"/>
      <c r="FVQ6"/>
      <c r="FVR6"/>
      <c r="FVS6"/>
      <c r="FVT6"/>
      <c r="FVU6"/>
      <c r="FVV6"/>
      <c r="FVW6"/>
      <c r="FVX6"/>
      <c r="FVY6"/>
      <c r="FVZ6"/>
      <c r="FWA6"/>
      <c r="FWB6"/>
      <c r="FWC6"/>
      <c r="FWD6"/>
      <c r="FWE6"/>
      <c r="FWF6"/>
      <c r="FWG6"/>
      <c r="FWH6"/>
      <c r="FWI6"/>
      <c r="FWJ6"/>
      <c r="FWK6"/>
      <c r="FWL6"/>
      <c r="FWM6"/>
      <c r="FWN6"/>
      <c r="FWO6"/>
      <c r="FWP6"/>
      <c r="FWQ6"/>
      <c r="FWR6"/>
      <c r="FWS6"/>
      <c r="FWT6"/>
      <c r="FWU6"/>
      <c r="FWV6"/>
      <c r="FWW6"/>
      <c r="FWX6"/>
      <c r="FWY6"/>
      <c r="FWZ6"/>
      <c r="FXA6"/>
      <c r="FXB6"/>
      <c r="FXC6"/>
      <c r="FXD6"/>
      <c r="FXE6"/>
      <c r="FXF6"/>
      <c r="FXG6"/>
      <c r="FXH6"/>
      <c r="FXI6"/>
      <c r="FXJ6"/>
      <c r="FXK6"/>
      <c r="FXL6"/>
      <c r="FXM6"/>
      <c r="FXN6"/>
      <c r="FXO6"/>
      <c r="FXP6"/>
      <c r="FXQ6"/>
      <c r="FXR6"/>
      <c r="FXS6"/>
      <c r="FXT6"/>
      <c r="FXU6"/>
      <c r="FXV6"/>
      <c r="FXW6"/>
      <c r="FXX6"/>
      <c r="FXY6"/>
      <c r="FXZ6"/>
      <c r="FYA6"/>
      <c r="FYB6"/>
      <c r="FYC6"/>
      <c r="FYD6"/>
      <c r="FYE6"/>
      <c r="FYF6"/>
      <c r="FYG6"/>
      <c r="FYH6"/>
      <c r="FYI6"/>
      <c r="FYJ6"/>
      <c r="FYK6"/>
      <c r="FYL6"/>
      <c r="FYM6"/>
      <c r="FYN6"/>
      <c r="FYO6"/>
      <c r="FYP6"/>
      <c r="FYQ6"/>
      <c r="FYR6"/>
      <c r="FYS6"/>
      <c r="FYT6"/>
      <c r="FYU6"/>
      <c r="FYV6"/>
      <c r="FYW6"/>
      <c r="FYX6"/>
      <c r="FYY6"/>
      <c r="FYZ6"/>
      <c r="FZA6"/>
      <c r="FZB6"/>
      <c r="FZC6"/>
      <c r="FZD6"/>
      <c r="FZE6"/>
      <c r="FZF6"/>
      <c r="FZG6"/>
      <c r="FZH6"/>
      <c r="FZI6"/>
      <c r="FZJ6"/>
      <c r="FZK6"/>
      <c r="FZL6"/>
      <c r="FZM6"/>
      <c r="FZN6"/>
      <c r="FZO6"/>
      <c r="FZP6"/>
      <c r="FZQ6"/>
      <c r="FZR6"/>
      <c r="FZS6"/>
      <c r="FZT6"/>
      <c r="FZU6"/>
      <c r="FZV6"/>
      <c r="FZW6"/>
      <c r="FZX6"/>
      <c r="FZY6"/>
      <c r="FZZ6"/>
      <c r="GAA6"/>
      <c r="GAB6"/>
      <c r="GAC6"/>
      <c r="GAD6"/>
      <c r="GAE6"/>
      <c r="GAF6"/>
      <c r="GAG6"/>
      <c r="GAH6"/>
      <c r="GAI6"/>
      <c r="GAJ6"/>
      <c r="GAK6"/>
      <c r="GAL6"/>
      <c r="GAM6"/>
      <c r="GAN6"/>
      <c r="GAO6"/>
      <c r="GAP6"/>
      <c r="GAQ6"/>
      <c r="GAR6"/>
      <c r="GAS6"/>
      <c r="GAT6"/>
      <c r="GAU6"/>
      <c r="GAV6"/>
      <c r="GAW6"/>
      <c r="GAX6"/>
      <c r="GAY6"/>
      <c r="GAZ6"/>
      <c r="GBA6"/>
      <c r="GBB6"/>
      <c r="GBC6"/>
      <c r="GBD6"/>
      <c r="GBE6"/>
      <c r="GBF6"/>
      <c r="GBG6"/>
      <c r="GBH6"/>
      <c r="GBI6"/>
      <c r="GBJ6"/>
      <c r="GBK6"/>
      <c r="GBL6"/>
      <c r="GBM6"/>
      <c r="GBN6"/>
      <c r="GBO6"/>
      <c r="GBP6"/>
      <c r="GBQ6"/>
      <c r="GBR6"/>
      <c r="GBS6"/>
      <c r="GBT6"/>
      <c r="GBU6"/>
      <c r="GBV6"/>
      <c r="GBW6"/>
      <c r="GBX6"/>
      <c r="GBY6"/>
      <c r="GBZ6"/>
      <c r="GCA6"/>
      <c r="GCB6"/>
      <c r="GCC6"/>
      <c r="GCD6"/>
      <c r="GCE6"/>
      <c r="GCF6"/>
      <c r="GCG6"/>
      <c r="GCH6"/>
      <c r="GCI6"/>
      <c r="GCJ6"/>
      <c r="GCK6"/>
      <c r="GCL6"/>
      <c r="GCM6"/>
      <c r="GCN6"/>
      <c r="GCO6"/>
      <c r="GCP6"/>
      <c r="GCQ6"/>
      <c r="GCR6"/>
      <c r="GCS6"/>
      <c r="GCT6"/>
      <c r="GCU6"/>
      <c r="GCV6"/>
      <c r="GCW6"/>
      <c r="GCX6"/>
      <c r="GCY6"/>
      <c r="GCZ6"/>
      <c r="GDA6"/>
      <c r="GDB6"/>
      <c r="GDC6"/>
      <c r="GDD6"/>
      <c r="GDE6"/>
      <c r="GDF6"/>
      <c r="GDG6"/>
      <c r="GDH6"/>
      <c r="GDI6"/>
      <c r="GDJ6"/>
      <c r="GDK6"/>
      <c r="GDL6"/>
      <c r="GDM6"/>
      <c r="GDN6"/>
      <c r="GDO6"/>
      <c r="GDP6"/>
      <c r="GDQ6"/>
      <c r="GDR6"/>
      <c r="GDS6"/>
      <c r="GDT6"/>
      <c r="GDU6"/>
      <c r="GDV6"/>
      <c r="GDW6"/>
      <c r="GDX6"/>
      <c r="GDY6"/>
      <c r="GDZ6"/>
      <c r="GEA6"/>
      <c r="GEB6"/>
      <c r="GEC6"/>
      <c r="GED6"/>
      <c r="GEE6"/>
      <c r="GEF6"/>
      <c r="GEG6"/>
      <c r="GEH6"/>
      <c r="GEI6"/>
      <c r="GEJ6"/>
      <c r="GEK6"/>
      <c r="GEL6"/>
      <c r="GEM6"/>
      <c r="GEN6"/>
      <c r="GEO6"/>
      <c r="GEP6"/>
      <c r="GEQ6"/>
      <c r="GER6"/>
      <c r="GES6"/>
      <c r="GET6"/>
      <c r="GEU6"/>
      <c r="GEV6"/>
      <c r="GEW6"/>
      <c r="GEX6"/>
      <c r="GEY6"/>
      <c r="GEZ6"/>
      <c r="GFA6"/>
      <c r="GFB6"/>
      <c r="GFC6"/>
      <c r="GFD6"/>
      <c r="GFE6"/>
      <c r="GFF6"/>
      <c r="GFG6"/>
      <c r="GFH6"/>
      <c r="GFI6"/>
      <c r="GFJ6"/>
      <c r="GFK6"/>
      <c r="GFL6"/>
      <c r="GFM6"/>
      <c r="GFN6"/>
      <c r="GFO6"/>
      <c r="GFP6"/>
      <c r="GFQ6"/>
      <c r="GFR6"/>
      <c r="GFS6"/>
      <c r="GFT6"/>
      <c r="GFU6"/>
      <c r="GFV6"/>
      <c r="GFW6"/>
      <c r="GFX6"/>
      <c r="GFY6"/>
      <c r="GFZ6"/>
      <c r="GGA6"/>
      <c r="GGB6"/>
      <c r="GGC6"/>
      <c r="GGD6"/>
      <c r="GGE6"/>
      <c r="GGF6"/>
      <c r="GGG6"/>
      <c r="GGH6"/>
      <c r="GGI6"/>
      <c r="GGJ6"/>
      <c r="GGK6"/>
      <c r="GGL6"/>
      <c r="GGM6"/>
      <c r="GGN6"/>
      <c r="GGO6"/>
      <c r="GGP6"/>
      <c r="GGQ6"/>
      <c r="GGR6"/>
      <c r="GGS6"/>
      <c r="GGT6"/>
      <c r="GGU6"/>
      <c r="GGV6"/>
      <c r="GGW6"/>
      <c r="GGX6"/>
      <c r="GGY6"/>
      <c r="GGZ6"/>
      <c r="GHA6"/>
      <c r="GHB6"/>
      <c r="GHC6"/>
      <c r="GHD6"/>
      <c r="GHE6"/>
      <c r="GHF6"/>
      <c r="GHG6"/>
      <c r="GHH6"/>
      <c r="GHI6"/>
      <c r="GHJ6"/>
      <c r="GHK6"/>
      <c r="GHL6"/>
      <c r="GHM6"/>
      <c r="GHN6"/>
      <c r="GHO6"/>
      <c r="GHP6"/>
      <c r="GHQ6"/>
      <c r="GHR6"/>
      <c r="GHS6"/>
      <c r="GHT6"/>
      <c r="GHU6"/>
      <c r="GHV6"/>
      <c r="GHW6"/>
      <c r="GHX6"/>
      <c r="GHY6"/>
      <c r="GHZ6"/>
      <c r="GIA6"/>
      <c r="GIB6"/>
      <c r="GIC6"/>
      <c r="GID6"/>
      <c r="GIE6"/>
      <c r="GIF6"/>
      <c r="GIG6"/>
      <c r="GIH6"/>
      <c r="GII6"/>
      <c r="GIJ6"/>
      <c r="GIK6"/>
      <c r="GIL6"/>
      <c r="GIM6"/>
      <c r="GIN6"/>
      <c r="GIO6"/>
      <c r="GIP6"/>
      <c r="GIQ6"/>
      <c r="GIR6"/>
      <c r="GIS6"/>
      <c r="GIT6"/>
      <c r="GIU6"/>
      <c r="GIV6"/>
      <c r="GIW6"/>
      <c r="GIX6"/>
      <c r="GIY6"/>
      <c r="GIZ6"/>
      <c r="GJA6"/>
      <c r="GJB6"/>
      <c r="GJC6"/>
      <c r="GJD6"/>
      <c r="GJE6"/>
      <c r="GJF6"/>
      <c r="GJG6"/>
      <c r="GJH6"/>
      <c r="GJI6"/>
      <c r="GJJ6"/>
      <c r="GJK6"/>
      <c r="GJL6"/>
      <c r="GJM6"/>
      <c r="GJN6"/>
      <c r="GJO6"/>
      <c r="GJP6"/>
      <c r="GJQ6"/>
      <c r="GJR6"/>
      <c r="GJS6"/>
      <c r="GJT6"/>
      <c r="GJU6"/>
      <c r="GJV6"/>
      <c r="GJW6"/>
      <c r="GJX6"/>
      <c r="GJY6"/>
      <c r="GJZ6"/>
      <c r="GKA6"/>
      <c r="GKB6"/>
      <c r="GKC6"/>
      <c r="GKD6"/>
      <c r="GKE6"/>
      <c r="GKF6"/>
      <c r="GKG6"/>
      <c r="GKH6"/>
      <c r="GKI6"/>
      <c r="GKJ6"/>
      <c r="GKK6"/>
      <c r="GKL6"/>
      <c r="GKM6"/>
      <c r="GKN6"/>
      <c r="GKO6"/>
      <c r="GKP6"/>
      <c r="GKQ6"/>
      <c r="GKR6"/>
      <c r="GKS6"/>
      <c r="GKT6"/>
      <c r="GKU6"/>
      <c r="GKV6"/>
      <c r="GKW6"/>
      <c r="GKX6"/>
      <c r="GKY6"/>
      <c r="GKZ6"/>
      <c r="GLA6"/>
      <c r="GLB6"/>
      <c r="GLC6"/>
      <c r="GLD6"/>
      <c r="GLE6"/>
      <c r="GLF6"/>
      <c r="GLG6"/>
      <c r="GLH6"/>
      <c r="GLI6"/>
      <c r="GLJ6"/>
      <c r="GLK6"/>
      <c r="GLL6"/>
      <c r="GLM6"/>
      <c r="GLN6"/>
      <c r="GLO6"/>
      <c r="GLP6"/>
      <c r="GLQ6"/>
      <c r="GLR6"/>
      <c r="GLS6"/>
      <c r="GLT6"/>
      <c r="GLU6"/>
      <c r="GLV6"/>
      <c r="GLW6"/>
      <c r="GLX6"/>
      <c r="GLY6"/>
      <c r="GLZ6"/>
      <c r="GMA6"/>
      <c r="GMB6"/>
      <c r="GMC6"/>
      <c r="GMD6"/>
      <c r="GME6"/>
      <c r="GMF6"/>
      <c r="GMG6"/>
      <c r="GMH6"/>
      <c r="GMI6"/>
      <c r="GMJ6"/>
      <c r="GMK6"/>
      <c r="GML6"/>
      <c r="GMM6"/>
      <c r="GMN6"/>
      <c r="GMO6"/>
      <c r="GMP6"/>
      <c r="GMQ6"/>
      <c r="GMR6"/>
      <c r="GMS6"/>
      <c r="GMT6"/>
      <c r="GMU6"/>
      <c r="GMV6"/>
      <c r="GMW6"/>
      <c r="GMX6"/>
      <c r="GMY6"/>
      <c r="GMZ6"/>
      <c r="GNA6"/>
      <c r="GNB6"/>
      <c r="GNC6"/>
      <c r="GND6"/>
      <c r="GNE6"/>
      <c r="GNF6"/>
      <c r="GNG6"/>
      <c r="GNH6"/>
      <c r="GNI6"/>
      <c r="GNJ6"/>
      <c r="GNK6"/>
      <c r="GNL6"/>
      <c r="GNM6"/>
      <c r="GNN6"/>
      <c r="GNO6"/>
      <c r="GNP6"/>
      <c r="GNQ6"/>
      <c r="GNR6"/>
      <c r="GNS6"/>
      <c r="GNT6"/>
      <c r="GNU6"/>
      <c r="GNV6"/>
      <c r="GNW6"/>
      <c r="GNX6"/>
      <c r="GNY6"/>
      <c r="GNZ6"/>
      <c r="GOA6"/>
      <c r="GOB6"/>
      <c r="GOC6"/>
      <c r="GOD6"/>
      <c r="GOE6"/>
      <c r="GOF6"/>
      <c r="GOG6"/>
      <c r="GOH6"/>
      <c r="GOI6"/>
      <c r="GOJ6"/>
      <c r="GOK6"/>
      <c r="GOL6"/>
      <c r="GOM6"/>
      <c r="GON6"/>
      <c r="GOO6"/>
      <c r="GOP6"/>
      <c r="GOQ6"/>
      <c r="GOR6"/>
      <c r="GOS6"/>
      <c r="GOT6"/>
      <c r="GOU6"/>
      <c r="GOV6"/>
      <c r="GOW6"/>
      <c r="GOX6"/>
      <c r="GOY6"/>
      <c r="GOZ6"/>
      <c r="GPA6"/>
      <c r="GPB6"/>
      <c r="GPC6"/>
      <c r="GPD6"/>
      <c r="GPE6"/>
      <c r="GPF6"/>
      <c r="GPG6"/>
      <c r="GPH6"/>
      <c r="GPI6"/>
      <c r="GPJ6"/>
      <c r="GPK6"/>
      <c r="GPL6"/>
      <c r="GPM6"/>
      <c r="GPN6"/>
      <c r="GPO6"/>
      <c r="GPP6"/>
      <c r="GPQ6"/>
      <c r="GPR6"/>
      <c r="GPS6"/>
      <c r="GPT6"/>
      <c r="GPU6"/>
      <c r="GPV6"/>
      <c r="GPW6"/>
      <c r="GPX6"/>
      <c r="GPY6"/>
      <c r="GPZ6"/>
      <c r="GQA6"/>
      <c r="GQB6"/>
      <c r="GQC6"/>
      <c r="GQD6"/>
      <c r="GQE6"/>
      <c r="GQF6"/>
      <c r="GQG6"/>
      <c r="GQH6"/>
      <c r="GQI6"/>
      <c r="GQJ6"/>
      <c r="GQK6"/>
      <c r="GQL6"/>
      <c r="GQM6"/>
      <c r="GQN6"/>
      <c r="GQO6"/>
      <c r="GQP6"/>
      <c r="GQQ6"/>
      <c r="GQR6"/>
      <c r="GQS6"/>
      <c r="GQT6"/>
      <c r="GQU6"/>
      <c r="GQV6"/>
      <c r="GQW6"/>
      <c r="GQX6"/>
      <c r="GQY6"/>
      <c r="GQZ6"/>
      <c r="GRA6"/>
      <c r="GRB6"/>
      <c r="GRC6"/>
      <c r="GRD6"/>
      <c r="GRE6"/>
      <c r="GRF6"/>
      <c r="GRG6"/>
      <c r="GRH6"/>
      <c r="GRI6"/>
      <c r="GRJ6"/>
      <c r="GRK6"/>
      <c r="GRL6"/>
      <c r="GRM6"/>
      <c r="GRN6"/>
      <c r="GRO6"/>
      <c r="GRP6"/>
      <c r="GRQ6"/>
      <c r="GRR6"/>
      <c r="GRS6"/>
      <c r="GRT6"/>
      <c r="GRU6"/>
      <c r="GRV6"/>
      <c r="GRW6"/>
      <c r="GRX6"/>
      <c r="GRY6"/>
      <c r="GRZ6"/>
      <c r="GSA6"/>
      <c r="GSB6"/>
      <c r="GSC6"/>
      <c r="GSD6"/>
      <c r="GSE6"/>
      <c r="GSF6"/>
      <c r="GSG6"/>
      <c r="GSH6"/>
      <c r="GSI6"/>
      <c r="GSJ6"/>
      <c r="GSK6"/>
      <c r="GSL6"/>
      <c r="GSM6"/>
      <c r="GSN6"/>
      <c r="GSO6"/>
      <c r="GSP6"/>
      <c r="GSQ6"/>
      <c r="GSR6"/>
      <c r="GSS6"/>
      <c r="GST6"/>
      <c r="GSU6"/>
      <c r="GSV6"/>
      <c r="GSW6"/>
      <c r="GSX6"/>
      <c r="GSY6"/>
      <c r="GSZ6"/>
      <c r="GTA6"/>
      <c r="GTB6"/>
      <c r="GTC6"/>
      <c r="GTD6"/>
      <c r="GTE6"/>
      <c r="GTF6"/>
      <c r="GTG6"/>
      <c r="GTH6"/>
      <c r="GTI6"/>
      <c r="GTJ6"/>
      <c r="GTK6"/>
      <c r="GTL6"/>
      <c r="GTM6"/>
      <c r="GTN6"/>
      <c r="GTO6"/>
      <c r="GTP6"/>
      <c r="GTQ6"/>
      <c r="GTR6"/>
      <c r="GTS6"/>
      <c r="GTT6"/>
      <c r="GTU6"/>
      <c r="GTV6"/>
      <c r="GTW6"/>
      <c r="GTX6"/>
      <c r="GTY6"/>
      <c r="GTZ6"/>
      <c r="GUA6"/>
      <c r="GUB6"/>
      <c r="GUC6"/>
      <c r="GUD6"/>
      <c r="GUE6"/>
      <c r="GUF6"/>
      <c r="GUG6"/>
      <c r="GUH6"/>
      <c r="GUI6"/>
      <c r="GUJ6"/>
      <c r="GUK6"/>
      <c r="GUL6"/>
      <c r="GUM6"/>
      <c r="GUN6"/>
      <c r="GUO6"/>
      <c r="GUP6"/>
      <c r="GUQ6"/>
      <c r="GUR6"/>
      <c r="GUS6"/>
      <c r="GUT6"/>
      <c r="GUU6"/>
      <c r="GUV6"/>
      <c r="GUW6"/>
      <c r="GUX6"/>
      <c r="GUY6"/>
      <c r="GUZ6"/>
      <c r="GVA6"/>
      <c r="GVB6"/>
      <c r="GVC6"/>
      <c r="GVD6"/>
      <c r="GVE6"/>
      <c r="GVF6"/>
      <c r="GVG6"/>
      <c r="GVH6"/>
      <c r="GVI6"/>
      <c r="GVJ6"/>
      <c r="GVK6"/>
      <c r="GVL6"/>
      <c r="GVM6"/>
      <c r="GVN6"/>
      <c r="GVO6"/>
      <c r="GVP6"/>
      <c r="GVQ6"/>
      <c r="GVR6"/>
      <c r="GVS6"/>
      <c r="GVT6"/>
      <c r="GVU6"/>
      <c r="GVV6"/>
      <c r="GVW6"/>
      <c r="GVX6"/>
      <c r="GVY6"/>
      <c r="GVZ6"/>
      <c r="GWA6"/>
      <c r="GWB6"/>
      <c r="GWC6"/>
      <c r="GWD6"/>
      <c r="GWE6"/>
      <c r="GWF6"/>
      <c r="GWG6"/>
      <c r="GWH6"/>
      <c r="GWI6"/>
      <c r="GWJ6"/>
      <c r="GWK6"/>
      <c r="GWL6"/>
      <c r="GWM6"/>
      <c r="GWN6"/>
      <c r="GWO6"/>
      <c r="GWP6"/>
      <c r="GWQ6"/>
      <c r="GWR6"/>
      <c r="GWS6"/>
      <c r="GWT6"/>
      <c r="GWU6"/>
      <c r="GWV6"/>
      <c r="GWW6"/>
      <c r="GWX6"/>
      <c r="GWY6"/>
      <c r="GWZ6"/>
      <c r="GXA6"/>
      <c r="GXB6"/>
      <c r="GXC6"/>
      <c r="GXD6"/>
      <c r="GXE6"/>
      <c r="GXF6"/>
      <c r="GXG6"/>
      <c r="GXH6"/>
      <c r="GXI6"/>
      <c r="GXJ6"/>
      <c r="GXK6"/>
      <c r="GXL6"/>
      <c r="GXM6"/>
      <c r="GXN6"/>
      <c r="GXO6"/>
      <c r="GXP6"/>
      <c r="GXQ6"/>
      <c r="GXR6"/>
      <c r="GXS6"/>
      <c r="GXT6"/>
      <c r="GXU6"/>
      <c r="GXV6"/>
      <c r="GXW6"/>
      <c r="GXX6"/>
      <c r="GXY6"/>
      <c r="GXZ6"/>
      <c r="GYA6"/>
      <c r="GYB6"/>
      <c r="GYC6"/>
      <c r="GYD6"/>
      <c r="GYE6"/>
      <c r="GYF6"/>
      <c r="GYG6"/>
      <c r="GYH6"/>
      <c r="GYI6"/>
      <c r="GYJ6"/>
      <c r="GYK6"/>
      <c r="GYL6"/>
      <c r="GYM6"/>
      <c r="GYN6"/>
      <c r="GYO6"/>
      <c r="GYP6"/>
      <c r="GYQ6"/>
      <c r="GYR6"/>
      <c r="GYS6"/>
      <c r="GYT6"/>
      <c r="GYU6"/>
      <c r="GYV6"/>
      <c r="GYW6"/>
      <c r="GYX6"/>
      <c r="GYY6"/>
      <c r="GYZ6"/>
      <c r="GZA6"/>
      <c r="GZB6"/>
      <c r="GZC6"/>
      <c r="GZD6"/>
      <c r="GZE6"/>
      <c r="GZF6"/>
      <c r="GZG6"/>
      <c r="GZH6"/>
      <c r="GZI6"/>
      <c r="GZJ6"/>
      <c r="GZK6"/>
      <c r="GZL6"/>
      <c r="GZM6"/>
      <c r="GZN6"/>
      <c r="GZO6"/>
      <c r="GZP6"/>
      <c r="GZQ6"/>
      <c r="GZR6"/>
      <c r="GZS6"/>
      <c r="GZT6"/>
      <c r="GZU6"/>
      <c r="GZV6"/>
      <c r="GZW6"/>
      <c r="GZX6"/>
      <c r="GZY6"/>
      <c r="GZZ6"/>
      <c r="HAA6"/>
      <c r="HAB6"/>
      <c r="HAC6"/>
      <c r="HAD6"/>
      <c r="HAE6"/>
      <c r="HAF6"/>
      <c r="HAG6"/>
      <c r="HAH6"/>
      <c r="HAI6"/>
      <c r="HAJ6"/>
      <c r="HAK6"/>
      <c r="HAL6"/>
      <c r="HAM6"/>
      <c r="HAN6"/>
      <c r="HAO6"/>
      <c r="HAP6"/>
      <c r="HAQ6"/>
      <c r="HAR6"/>
      <c r="HAS6"/>
      <c r="HAT6"/>
      <c r="HAU6"/>
      <c r="HAV6"/>
      <c r="HAW6"/>
      <c r="HAX6"/>
      <c r="HAY6"/>
      <c r="HAZ6"/>
      <c r="HBA6"/>
      <c r="HBB6"/>
      <c r="HBC6"/>
      <c r="HBD6"/>
      <c r="HBE6"/>
      <c r="HBF6"/>
      <c r="HBG6"/>
      <c r="HBH6"/>
      <c r="HBI6"/>
      <c r="HBJ6"/>
      <c r="HBK6"/>
      <c r="HBL6"/>
      <c r="HBM6"/>
      <c r="HBN6"/>
      <c r="HBO6"/>
      <c r="HBP6"/>
      <c r="HBQ6"/>
      <c r="HBR6"/>
      <c r="HBS6"/>
      <c r="HBT6"/>
      <c r="HBU6"/>
      <c r="HBV6"/>
      <c r="HBW6"/>
      <c r="HBX6"/>
      <c r="HBY6"/>
      <c r="HBZ6"/>
      <c r="HCA6"/>
      <c r="HCB6"/>
      <c r="HCC6"/>
      <c r="HCD6"/>
      <c r="HCE6"/>
      <c r="HCF6"/>
      <c r="HCG6"/>
      <c r="HCH6"/>
      <c r="HCI6"/>
      <c r="HCJ6"/>
      <c r="HCK6"/>
      <c r="HCL6"/>
      <c r="HCM6"/>
      <c r="HCN6"/>
      <c r="HCO6"/>
      <c r="HCP6"/>
      <c r="HCQ6"/>
      <c r="HCR6"/>
      <c r="HCS6"/>
      <c r="HCT6"/>
      <c r="HCU6"/>
      <c r="HCV6"/>
      <c r="HCW6"/>
      <c r="HCX6"/>
      <c r="HCY6"/>
      <c r="HCZ6"/>
      <c r="HDA6"/>
      <c r="HDB6"/>
      <c r="HDC6"/>
      <c r="HDD6"/>
      <c r="HDE6"/>
      <c r="HDF6"/>
      <c r="HDG6"/>
      <c r="HDH6"/>
      <c r="HDI6"/>
      <c r="HDJ6"/>
      <c r="HDK6"/>
      <c r="HDL6"/>
      <c r="HDM6"/>
      <c r="HDN6"/>
      <c r="HDO6"/>
      <c r="HDP6"/>
      <c r="HDQ6"/>
      <c r="HDR6"/>
      <c r="HDS6"/>
      <c r="HDT6"/>
      <c r="HDU6"/>
      <c r="HDV6"/>
      <c r="HDW6"/>
      <c r="HDX6"/>
      <c r="HDY6"/>
      <c r="HDZ6"/>
      <c r="HEA6"/>
      <c r="HEB6"/>
      <c r="HEC6"/>
      <c r="HED6"/>
      <c r="HEE6"/>
      <c r="HEF6"/>
      <c r="HEG6"/>
      <c r="HEH6"/>
      <c r="HEI6"/>
      <c r="HEJ6"/>
      <c r="HEK6"/>
      <c r="HEL6"/>
      <c r="HEM6"/>
      <c r="HEN6"/>
      <c r="HEO6"/>
      <c r="HEP6"/>
      <c r="HEQ6"/>
      <c r="HER6"/>
      <c r="HES6"/>
      <c r="HET6"/>
      <c r="HEU6"/>
      <c r="HEV6"/>
      <c r="HEW6"/>
      <c r="HEX6"/>
      <c r="HEY6"/>
      <c r="HEZ6"/>
      <c r="HFA6"/>
      <c r="HFB6"/>
      <c r="HFC6"/>
      <c r="HFD6"/>
      <c r="HFE6"/>
      <c r="HFF6"/>
      <c r="HFG6"/>
      <c r="HFH6"/>
      <c r="HFI6"/>
      <c r="HFJ6"/>
      <c r="HFK6"/>
      <c r="HFL6"/>
      <c r="HFM6"/>
      <c r="HFN6"/>
      <c r="HFO6"/>
      <c r="HFP6"/>
      <c r="HFQ6"/>
      <c r="HFR6"/>
      <c r="HFS6"/>
      <c r="HFT6"/>
      <c r="HFU6"/>
      <c r="HFV6"/>
      <c r="HFW6"/>
      <c r="HFX6"/>
      <c r="HFY6"/>
      <c r="HFZ6"/>
      <c r="HGA6"/>
      <c r="HGB6"/>
      <c r="HGC6"/>
      <c r="HGD6"/>
      <c r="HGE6"/>
      <c r="HGF6"/>
      <c r="HGG6"/>
      <c r="HGH6"/>
      <c r="HGI6"/>
      <c r="HGJ6"/>
      <c r="HGK6"/>
      <c r="HGL6"/>
      <c r="HGM6"/>
      <c r="HGN6"/>
      <c r="HGO6"/>
      <c r="HGP6"/>
      <c r="HGQ6"/>
      <c r="HGR6"/>
      <c r="HGS6"/>
      <c r="HGT6"/>
      <c r="HGU6"/>
      <c r="HGV6"/>
      <c r="HGW6"/>
      <c r="HGX6"/>
      <c r="HGY6"/>
      <c r="HGZ6"/>
      <c r="HHA6"/>
      <c r="HHB6"/>
      <c r="HHC6"/>
      <c r="HHD6"/>
      <c r="HHE6"/>
      <c r="HHF6"/>
      <c r="HHG6"/>
      <c r="HHH6"/>
      <c r="HHI6"/>
      <c r="HHJ6"/>
      <c r="HHK6"/>
      <c r="HHL6"/>
      <c r="HHM6"/>
      <c r="HHN6"/>
      <c r="HHO6"/>
      <c r="HHP6"/>
      <c r="HHQ6"/>
      <c r="HHR6"/>
      <c r="HHS6"/>
      <c r="HHT6"/>
      <c r="HHU6"/>
      <c r="HHV6"/>
      <c r="HHW6"/>
      <c r="HHX6"/>
      <c r="HHY6"/>
      <c r="HHZ6"/>
      <c r="HIA6"/>
      <c r="HIB6"/>
      <c r="HIC6"/>
      <c r="HID6"/>
      <c r="HIE6"/>
      <c r="HIF6"/>
      <c r="HIG6"/>
      <c r="HIH6"/>
      <c r="HII6"/>
      <c r="HIJ6"/>
      <c r="HIK6"/>
      <c r="HIL6"/>
      <c r="HIM6"/>
      <c r="HIN6"/>
      <c r="HIO6"/>
      <c r="HIP6"/>
      <c r="HIQ6"/>
      <c r="HIR6"/>
      <c r="HIS6"/>
      <c r="HIT6"/>
      <c r="HIU6"/>
      <c r="HIV6"/>
      <c r="HIW6"/>
      <c r="HIX6"/>
      <c r="HIY6"/>
      <c r="HIZ6"/>
      <c r="HJA6"/>
      <c r="HJB6"/>
      <c r="HJC6"/>
      <c r="HJD6"/>
      <c r="HJE6"/>
      <c r="HJF6"/>
      <c r="HJG6"/>
      <c r="HJH6"/>
      <c r="HJI6"/>
      <c r="HJJ6"/>
      <c r="HJK6"/>
      <c r="HJL6"/>
      <c r="HJM6"/>
      <c r="HJN6"/>
      <c r="HJO6"/>
      <c r="HJP6"/>
      <c r="HJQ6"/>
      <c r="HJR6"/>
      <c r="HJS6"/>
      <c r="HJT6"/>
      <c r="HJU6"/>
      <c r="HJV6"/>
      <c r="HJW6"/>
      <c r="HJX6"/>
      <c r="HJY6"/>
      <c r="HJZ6"/>
      <c r="HKA6"/>
      <c r="HKB6"/>
      <c r="HKC6"/>
      <c r="HKD6"/>
      <c r="HKE6"/>
      <c r="HKF6"/>
      <c r="HKG6"/>
      <c r="HKH6"/>
      <c r="HKI6"/>
      <c r="HKJ6"/>
      <c r="HKK6"/>
      <c r="HKL6"/>
      <c r="HKM6"/>
      <c r="HKN6"/>
      <c r="HKO6"/>
      <c r="HKP6"/>
      <c r="HKQ6"/>
      <c r="HKR6"/>
      <c r="HKS6"/>
      <c r="HKT6"/>
      <c r="HKU6"/>
      <c r="HKV6"/>
      <c r="HKW6"/>
      <c r="HKX6"/>
      <c r="HKY6"/>
      <c r="HKZ6"/>
      <c r="HLA6"/>
      <c r="HLB6"/>
      <c r="HLC6"/>
      <c r="HLD6"/>
      <c r="HLE6"/>
      <c r="HLF6"/>
      <c r="HLG6"/>
      <c r="HLH6"/>
      <c r="HLI6"/>
      <c r="HLJ6"/>
      <c r="HLK6"/>
      <c r="HLL6"/>
      <c r="HLM6"/>
      <c r="HLN6"/>
      <c r="HLO6"/>
      <c r="HLP6"/>
      <c r="HLQ6"/>
      <c r="HLR6"/>
      <c r="HLS6"/>
      <c r="HLT6"/>
      <c r="HLU6"/>
      <c r="HLV6"/>
      <c r="HLW6"/>
      <c r="HLX6"/>
      <c r="HLY6"/>
      <c r="HLZ6"/>
      <c r="HMA6"/>
      <c r="HMB6"/>
      <c r="HMC6"/>
      <c r="HMD6"/>
      <c r="HME6"/>
      <c r="HMF6"/>
      <c r="HMG6"/>
      <c r="HMH6"/>
      <c r="HMI6"/>
      <c r="HMJ6"/>
      <c r="HMK6"/>
      <c r="HML6"/>
      <c r="HMM6"/>
      <c r="HMN6"/>
      <c r="HMO6"/>
      <c r="HMP6"/>
      <c r="HMQ6"/>
      <c r="HMR6"/>
      <c r="HMS6"/>
      <c r="HMT6"/>
      <c r="HMU6"/>
      <c r="HMV6"/>
      <c r="HMW6"/>
      <c r="HMX6"/>
      <c r="HMY6"/>
      <c r="HMZ6"/>
      <c r="HNA6"/>
      <c r="HNB6"/>
      <c r="HNC6"/>
      <c r="HND6"/>
      <c r="HNE6"/>
      <c r="HNF6"/>
      <c r="HNG6"/>
      <c r="HNH6"/>
      <c r="HNI6"/>
      <c r="HNJ6"/>
      <c r="HNK6"/>
      <c r="HNL6"/>
      <c r="HNM6"/>
      <c r="HNN6"/>
      <c r="HNO6"/>
      <c r="HNP6"/>
      <c r="HNQ6"/>
      <c r="HNR6"/>
      <c r="HNS6"/>
      <c r="HNT6"/>
      <c r="HNU6"/>
      <c r="HNV6"/>
      <c r="HNW6"/>
      <c r="HNX6"/>
      <c r="HNY6"/>
      <c r="HNZ6"/>
      <c r="HOA6"/>
      <c r="HOB6"/>
      <c r="HOC6"/>
      <c r="HOD6"/>
      <c r="HOE6"/>
      <c r="HOF6"/>
      <c r="HOG6"/>
      <c r="HOH6"/>
      <c r="HOI6"/>
      <c r="HOJ6"/>
      <c r="HOK6"/>
      <c r="HOL6"/>
      <c r="HOM6"/>
      <c r="HON6"/>
      <c r="HOO6"/>
      <c r="HOP6"/>
      <c r="HOQ6"/>
      <c r="HOR6"/>
      <c r="HOS6"/>
      <c r="HOT6"/>
      <c r="HOU6"/>
      <c r="HOV6"/>
      <c r="HOW6"/>
      <c r="HOX6"/>
      <c r="HOY6"/>
      <c r="HOZ6"/>
      <c r="HPA6"/>
      <c r="HPB6"/>
      <c r="HPC6"/>
      <c r="HPD6"/>
      <c r="HPE6"/>
      <c r="HPF6"/>
      <c r="HPG6"/>
      <c r="HPH6"/>
      <c r="HPI6"/>
      <c r="HPJ6"/>
      <c r="HPK6"/>
      <c r="HPL6"/>
      <c r="HPM6"/>
      <c r="HPN6"/>
      <c r="HPO6"/>
      <c r="HPP6"/>
      <c r="HPQ6"/>
      <c r="HPR6"/>
      <c r="HPS6"/>
      <c r="HPT6"/>
      <c r="HPU6"/>
      <c r="HPV6"/>
      <c r="HPW6"/>
      <c r="HPX6"/>
      <c r="HPY6"/>
      <c r="HPZ6"/>
      <c r="HQA6"/>
      <c r="HQB6"/>
      <c r="HQC6"/>
      <c r="HQD6"/>
      <c r="HQE6"/>
      <c r="HQF6"/>
      <c r="HQG6"/>
      <c r="HQH6"/>
      <c r="HQI6"/>
      <c r="HQJ6"/>
      <c r="HQK6"/>
      <c r="HQL6"/>
      <c r="HQM6"/>
      <c r="HQN6"/>
      <c r="HQO6"/>
      <c r="HQP6"/>
      <c r="HQQ6"/>
      <c r="HQR6"/>
      <c r="HQS6"/>
      <c r="HQT6"/>
      <c r="HQU6"/>
      <c r="HQV6"/>
      <c r="HQW6"/>
      <c r="HQX6"/>
      <c r="HQY6"/>
      <c r="HQZ6"/>
      <c r="HRA6"/>
      <c r="HRB6"/>
      <c r="HRC6"/>
      <c r="HRD6"/>
      <c r="HRE6"/>
      <c r="HRF6"/>
      <c r="HRG6"/>
      <c r="HRH6"/>
      <c r="HRI6"/>
      <c r="HRJ6"/>
      <c r="HRK6"/>
      <c r="HRL6"/>
      <c r="HRM6"/>
      <c r="HRN6"/>
      <c r="HRO6"/>
      <c r="HRP6"/>
      <c r="HRQ6"/>
      <c r="HRR6"/>
      <c r="HRS6"/>
      <c r="HRT6"/>
      <c r="HRU6"/>
      <c r="HRV6"/>
      <c r="HRW6"/>
      <c r="HRX6"/>
      <c r="HRY6"/>
      <c r="HRZ6"/>
      <c r="HSA6"/>
      <c r="HSB6"/>
      <c r="HSC6"/>
      <c r="HSD6"/>
      <c r="HSE6"/>
      <c r="HSF6"/>
      <c r="HSG6"/>
      <c r="HSH6"/>
      <c r="HSI6"/>
      <c r="HSJ6"/>
      <c r="HSK6"/>
      <c r="HSL6"/>
      <c r="HSM6"/>
      <c r="HSN6"/>
      <c r="HSO6"/>
      <c r="HSP6"/>
      <c r="HSQ6"/>
      <c r="HSR6"/>
      <c r="HSS6"/>
      <c r="HST6"/>
      <c r="HSU6"/>
      <c r="HSV6"/>
      <c r="HSW6"/>
      <c r="HSX6"/>
      <c r="HSY6"/>
      <c r="HSZ6"/>
      <c r="HTA6"/>
      <c r="HTB6"/>
      <c r="HTC6"/>
      <c r="HTD6"/>
      <c r="HTE6"/>
      <c r="HTF6"/>
      <c r="HTG6"/>
      <c r="HTH6"/>
      <c r="HTI6"/>
      <c r="HTJ6"/>
      <c r="HTK6"/>
      <c r="HTL6"/>
      <c r="HTM6"/>
      <c r="HTN6"/>
      <c r="HTO6"/>
      <c r="HTP6"/>
      <c r="HTQ6"/>
      <c r="HTR6"/>
      <c r="HTS6"/>
      <c r="HTT6"/>
      <c r="HTU6"/>
      <c r="HTV6"/>
      <c r="HTW6"/>
      <c r="HTX6"/>
      <c r="HTY6"/>
      <c r="HTZ6"/>
      <c r="HUA6"/>
      <c r="HUB6"/>
      <c r="HUC6"/>
      <c r="HUD6"/>
      <c r="HUE6"/>
      <c r="HUF6"/>
      <c r="HUG6"/>
      <c r="HUH6"/>
      <c r="HUI6"/>
      <c r="HUJ6"/>
      <c r="HUK6"/>
      <c r="HUL6"/>
      <c r="HUM6"/>
      <c r="HUN6"/>
      <c r="HUO6"/>
      <c r="HUP6"/>
      <c r="HUQ6"/>
      <c r="HUR6"/>
      <c r="HUS6"/>
      <c r="HUT6"/>
      <c r="HUU6"/>
      <c r="HUV6"/>
      <c r="HUW6"/>
      <c r="HUX6"/>
      <c r="HUY6"/>
      <c r="HUZ6"/>
      <c r="HVA6"/>
      <c r="HVB6"/>
      <c r="HVC6"/>
      <c r="HVD6"/>
      <c r="HVE6"/>
      <c r="HVF6"/>
      <c r="HVG6"/>
      <c r="HVH6"/>
      <c r="HVI6"/>
      <c r="HVJ6"/>
      <c r="HVK6"/>
      <c r="HVL6"/>
      <c r="HVM6"/>
      <c r="HVN6"/>
      <c r="HVO6"/>
      <c r="HVP6"/>
      <c r="HVQ6"/>
      <c r="HVR6"/>
      <c r="HVS6"/>
      <c r="HVT6"/>
      <c r="HVU6"/>
      <c r="HVV6"/>
      <c r="HVW6"/>
      <c r="HVX6"/>
      <c r="HVY6"/>
      <c r="HVZ6"/>
      <c r="HWA6"/>
      <c r="HWB6"/>
      <c r="HWC6"/>
      <c r="HWD6"/>
      <c r="HWE6"/>
      <c r="HWF6"/>
      <c r="HWG6"/>
      <c r="HWH6"/>
      <c r="HWI6"/>
      <c r="HWJ6"/>
      <c r="HWK6"/>
      <c r="HWL6"/>
      <c r="HWM6"/>
      <c r="HWN6"/>
      <c r="HWO6"/>
      <c r="HWP6"/>
      <c r="HWQ6"/>
      <c r="HWR6"/>
      <c r="HWS6"/>
      <c r="HWT6"/>
      <c r="HWU6"/>
      <c r="HWV6"/>
      <c r="HWW6"/>
      <c r="HWX6"/>
      <c r="HWY6"/>
      <c r="HWZ6"/>
      <c r="HXA6"/>
      <c r="HXB6"/>
      <c r="HXC6"/>
      <c r="HXD6"/>
      <c r="HXE6"/>
      <c r="HXF6"/>
      <c r="HXG6"/>
      <c r="HXH6"/>
      <c r="HXI6"/>
      <c r="HXJ6"/>
      <c r="HXK6"/>
      <c r="HXL6"/>
      <c r="HXM6"/>
      <c r="HXN6"/>
      <c r="HXO6"/>
      <c r="HXP6"/>
      <c r="HXQ6"/>
      <c r="HXR6"/>
      <c r="HXS6"/>
      <c r="HXT6"/>
      <c r="HXU6"/>
      <c r="HXV6"/>
      <c r="HXW6"/>
      <c r="HXX6"/>
      <c r="HXY6"/>
      <c r="HXZ6"/>
      <c r="HYA6"/>
      <c r="HYB6"/>
      <c r="HYC6"/>
      <c r="HYD6"/>
      <c r="HYE6"/>
      <c r="HYF6"/>
      <c r="HYG6"/>
      <c r="HYH6"/>
      <c r="HYI6"/>
      <c r="HYJ6"/>
      <c r="HYK6"/>
      <c r="HYL6"/>
      <c r="HYM6"/>
      <c r="HYN6"/>
      <c r="HYO6"/>
      <c r="HYP6"/>
      <c r="HYQ6"/>
      <c r="HYR6"/>
      <c r="HYS6"/>
      <c r="HYT6"/>
      <c r="HYU6"/>
      <c r="HYV6"/>
      <c r="HYW6"/>
      <c r="HYX6"/>
      <c r="HYY6"/>
      <c r="HYZ6"/>
      <c r="HZA6"/>
      <c r="HZB6"/>
      <c r="HZC6"/>
      <c r="HZD6"/>
      <c r="HZE6"/>
      <c r="HZF6"/>
      <c r="HZG6"/>
      <c r="HZH6"/>
      <c r="HZI6"/>
      <c r="HZJ6"/>
      <c r="HZK6"/>
      <c r="HZL6"/>
      <c r="HZM6"/>
      <c r="HZN6"/>
      <c r="HZO6"/>
      <c r="HZP6"/>
      <c r="HZQ6"/>
      <c r="HZR6"/>
      <c r="HZS6"/>
      <c r="HZT6"/>
      <c r="HZU6"/>
      <c r="HZV6"/>
      <c r="HZW6"/>
      <c r="HZX6"/>
      <c r="HZY6"/>
      <c r="HZZ6"/>
      <c r="IAA6"/>
      <c r="IAB6"/>
      <c r="IAC6"/>
      <c r="IAD6"/>
      <c r="IAE6"/>
      <c r="IAF6"/>
      <c r="IAG6"/>
      <c r="IAH6"/>
      <c r="IAI6"/>
      <c r="IAJ6"/>
      <c r="IAK6"/>
      <c r="IAL6"/>
      <c r="IAM6"/>
      <c r="IAN6"/>
      <c r="IAO6"/>
      <c r="IAP6"/>
      <c r="IAQ6"/>
      <c r="IAR6"/>
      <c r="IAS6"/>
      <c r="IAT6"/>
      <c r="IAU6"/>
      <c r="IAV6"/>
      <c r="IAW6"/>
      <c r="IAX6"/>
      <c r="IAY6"/>
      <c r="IAZ6"/>
      <c r="IBA6"/>
      <c r="IBB6"/>
      <c r="IBC6"/>
      <c r="IBD6"/>
      <c r="IBE6"/>
      <c r="IBF6"/>
      <c r="IBG6"/>
      <c r="IBH6"/>
      <c r="IBI6"/>
      <c r="IBJ6"/>
      <c r="IBK6"/>
      <c r="IBL6"/>
      <c r="IBM6"/>
      <c r="IBN6"/>
      <c r="IBO6"/>
      <c r="IBP6"/>
      <c r="IBQ6"/>
      <c r="IBR6"/>
      <c r="IBS6"/>
      <c r="IBT6"/>
      <c r="IBU6"/>
      <c r="IBV6"/>
      <c r="IBW6"/>
      <c r="IBX6"/>
      <c r="IBY6"/>
      <c r="IBZ6"/>
      <c r="ICA6"/>
      <c r="ICB6"/>
      <c r="ICC6"/>
      <c r="ICD6"/>
      <c r="ICE6"/>
      <c r="ICF6"/>
      <c r="ICG6"/>
      <c r="ICH6"/>
      <c r="ICI6"/>
      <c r="ICJ6"/>
      <c r="ICK6"/>
      <c r="ICL6"/>
      <c r="ICM6"/>
      <c r="ICN6"/>
      <c r="ICO6"/>
      <c r="ICP6"/>
      <c r="ICQ6"/>
      <c r="ICR6"/>
      <c r="ICS6"/>
      <c r="ICT6"/>
      <c r="ICU6"/>
      <c r="ICV6"/>
      <c r="ICW6"/>
      <c r="ICX6"/>
      <c r="ICY6"/>
      <c r="ICZ6"/>
      <c r="IDA6"/>
      <c r="IDB6"/>
      <c r="IDC6"/>
      <c r="IDD6"/>
      <c r="IDE6"/>
      <c r="IDF6"/>
      <c r="IDG6"/>
      <c r="IDH6"/>
      <c r="IDI6"/>
      <c r="IDJ6"/>
      <c r="IDK6"/>
      <c r="IDL6"/>
      <c r="IDM6"/>
      <c r="IDN6"/>
      <c r="IDO6"/>
      <c r="IDP6"/>
      <c r="IDQ6"/>
      <c r="IDR6"/>
      <c r="IDS6"/>
      <c r="IDT6"/>
      <c r="IDU6"/>
      <c r="IDV6"/>
      <c r="IDW6"/>
      <c r="IDX6"/>
      <c r="IDY6"/>
      <c r="IDZ6"/>
      <c r="IEA6"/>
      <c r="IEB6"/>
      <c r="IEC6"/>
      <c r="IED6"/>
      <c r="IEE6"/>
      <c r="IEF6"/>
      <c r="IEG6"/>
      <c r="IEH6"/>
      <c r="IEI6"/>
      <c r="IEJ6"/>
      <c r="IEK6"/>
      <c r="IEL6"/>
      <c r="IEM6"/>
      <c r="IEN6"/>
      <c r="IEO6"/>
      <c r="IEP6"/>
      <c r="IEQ6"/>
      <c r="IER6"/>
      <c r="IES6"/>
      <c r="IET6"/>
      <c r="IEU6"/>
      <c r="IEV6"/>
      <c r="IEW6"/>
      <c r="IEX6"/>
      <c r="IEY6"/>
      <c r="IEZ6"/>
      <c r="IFA6"/>
      <c r="IFB6"/>
      <c r="IFC6"/>
      <c r="IFD6"/>
      <c r="IFE6"/>
      <c r="IFF6"/>
      <c r="IFG6"/>
      <c r="IFH6"/>
      <c r="IFI6"/>
      <c r="IFJ6"/>
      <c r="IFK6"/>
      <c r="IFL6"/>
      <c r="IFM6"/>
      <c r="IFN6"/>
      <c r="IFO6"/>
      <c r="IFP6"/>
      <c r="IFQ6"/>
      <c r="IFR6"/>
      <c r="IFS6"/>
      <c r="IFT6"/>
      <c r="IFU6"/>
      <c r="IFV6"/>
      <c r="IFW6"/>
      <c r="IFX6"/>
      <c r="IFY6"/>
      <c r="IFZ6"/>
      <c r="IGA6"/>
      <c r="IGB6"/>
      <c r="IGC6"/>
      <c r="IGD6"/>
      <c r="IGE6"/>
      <c r="IGF6"/>
      <c r="IGG6"/>
      <c r="IGH6"/>
      <c r="IGI6"/>
      <c r="IGJ6"/>
      <c r="IGK6"/>
      <c r="IGL6"/>
      <c r="IGM6"/>
      <c r="IGN6"/>
      <c r="IGO6"/>
      <c r="IGP6"/>
      <c r="IGQ6"/>
      <c r="IGR6"/>
      <c r="IGS6"/>
      <c r="IGT6"/>
      <c r="IGU6"/>
      <c r="IGV6"/>
      <c r="IGW6"/>
      <c r="IGX6"/>
      <c r="IGY6"/>
      <c r="IGZ6"/>
      <c r="IHA6"/>
      <c r="IHB6"/>
      <c r="IHC6"/>
      <c r="IHD6"/>
      <c r="IHE6"/>
      <c r="IHF6"/>
      <c r="IHG6"/>
      <c r="IHH6"/>
      <c r="IHI6"/>
      <c r="IHJ6"/>
      <c r="IHK6"/>
      <c r="IHL6"/>
      <c r="IHM6"/>
      <c r="IHN6"/>
      <c r="IHO6"/>
      <c r="IHP6"/>
      <c r="IHQ6"/>
      <c r="IHR6"/>
      <c r="IHS6"/>
      <c r="IHT6"/>
      <c r="IHU6"/>
      <c r="IHV6"/>
      <c r="IHW6"/>
      <c r="IHX6"/>
      <c r="IHY6"/>
      <c r="IHZ6"/>
      <c r="IIA6"/>
      <c r="IIB6"/>
      <c r="IIC6"/>
      <c r="IID6"/>
      <c r="IIE6"/>
      <c r="IIF6"/>
      <c r="IIG6"/>
      <c r="IIH6"/>
      <c r="III6"/>
      <c r="IIJ6"/>
      <c r="IIK6"/>
      <c r="IIL6"/>
      <c r="IIM6"/>
      <c r="IIN6"/>
      <c r="IIO6"/>
      <c r="IIP6"/>
      <c r="IIQ6"/>
      <c r="IIR6"/>
      <c r="IIS6"/>
      <c r="IIT6"/>
      <c r="IIU6"/>
      <c r="IIV6"/>
      <c r="IIW6"/>
      <c r="IIX6"/>
      <c r="IIY6"/>
      <c r="IIZ6"/>
      <c r="IJA6"/>
      <c r="IJB6"/>
      <c r="IJC6"/>
      <c r="IJD6"/>
      <c r="IJE6"/>
      <c r="IJF6"/>
      <c r="IJG6"/>
      <c r="IJH6"/>
      <c r="IJI6"/>
      <c r="IJJ6"/>
      <c r="IJK6"/>
      <c r="IJL6"/>
      <c r="IJM6"/>
      <c r="IJN6"/>
      <c r="IJO6"/>
      <c r="IJP6"/>
      <c r="IJQ6"/>
      <c r="IJR6"/>
      <c r="IJS6"/>
      <c r="IJT6"/>
      <c r="IJU6"/>
      <c r="IJV6"/>
      <c r="IJW6"/>
      <c r="IJX6"/>
      <c r="IJY6"/>
      <c r="IJZ6"/>
      <c r="IKA6"/>
      <c r="IKB6"/>
      <c r="IKC6"/>
      <c r="IKD6"/>
      <c r="IKE6"/>
      <c r="IKF6"/>
      <c r="IKG6"/>
      <c r="IKH6"/>
      <c r="IKI6"/>
      <c r="IKJ6"/>
      <c r="IKK6"/>
      <c r="IKL6"/>
      <c r="IKM6"/>
      <c r="IKN6"/>
      <c r="IKO6"/>
      <c r="IKP6"/>
      <c r="IKQ6"/>
      <c r="IKR6"/>
      <c r="IKS6"/>
      <c r="IKT6"/>
      <c r="IKU6"/>
      <c r="IKV6"/>
      <c r="IKW6"/>
      <c r="IKX6"/>
      <c r="IKY6"/>
      <c r="IKZ6"/>
      <c r="ILA6"/>
      <c r="ILB6"/>
      <c r="ILC6"/>
      <c r="ILD6"/>
      <c r="ILE6"/>
      <c r="ILF6"/>
      <c r="ILG6"/>
      <c r="ILH6"/>
      <c r="ILI6"/>
      <c r="ILJ6"/>
      <c r="ILK6"/>
      <c r="ILL6"/>
      <c r="ILM6"/>
      <c r="ILN6"/>
      <c r="ILO6"/>
      <c r="ILP6"/>
      <c r="ILQ6"/>
      <c r="ILR6"/>
      <c r="ILS6"/>
      <c r="ILT6"/>
      <c r="ILU6"/>
      <c r="ILV6"/>
      <c r="ILW6"/>
      <c r="ILX6"/>
      <c r="ILY6"/>
      <c r="ILZ6"/>
      <c r="IMA6"/>
      <c r="IMB6"/>
      <c r="IMC6"/>
      <c r="IMD6"/>
      <c r="IME6"/>
      <c r="IMF6"/>
      <c r="IMG6"/>
      <c r="IMH6"/>
      <c r="IMI6"/>
      <c r="IMJ6"/>
      <c r="IMK6"/>
      <c r="IML6"/>
      <c r="IMM6"/>
      <c r="IMN6"/>
      <c r="IMO6"/>
      <c r="IMP6"/>
      <c r="IMQ6"/>
      <c r="IMR6"/>
      <c r="IMS6"/>
      <c r="IMT6"/>
      <c r="IMU6"/>
      <c r="IMV6"/>
      <c r="IMW6"/>
      <c r="IMX6"/>
      <c r="IMY6"/>
      <c r="IMZ6"/>
      <c r="INA6"/>
      <c r="INB6"/>
      <c r="INC6"/>
      <c r="IND6"/>
      <c r="INE6"/>
      <c r="INF6"/>
      <c r="ING6"/>
      <c r="INH6"/>
      <c r="INI6"/>
      <c r="INJ6"/>
      <c r="INK6"/>
      <c r="INL6"/>
      <c r="INM6"/>
      <c r="INN6"/>
      <c r="INO6"/>
      <c r="INP6"/>
      <c r="INQ6"/>
      <c r="INR6"/>
      <c r="INS6"/>
      <c r="INT6"/>
      <c r="INU6"/>
      <c r="INV6"/>
      <c r="INW6"/>
      <c r="INX6"/>
      <c r="INY6"/>
      <c r="INZ6"/>
      <c r="IOA6"/>
      <c r="IOB6"/>
      <c r="IOC6"/>
      <c r="IOD6"/>
      <c r="IOE6"/>
      <c r="IOF6"/>
      <c r="IOG6"/>
      <c r="IOH6"/>
      <c r="IOI6"/>
      <c r="IOJ6"/>
      <c r="IOK6"/>
      <c r="IOL6"/>
      <c r="IOM6"/>
      <c r="ION6"/>
      <c r="IOO6"/>
      <c r="IOP6"/>
      <c r="IOQ6"/>
      <c r="IOR6"/>
      <c r="IOS6"/>
      <c r="IOT6"/>
      <c r="IOU6"/>
      <c r="IOV6"/>
      <c r="IOW6"/>
      <c r="IOX6"/>
      <c r="IOY6"/>
      <c r="IOZ6"/>
      <c r="IPA6"/>
      <c r="IPB6"/>
      <c r="IPC6"/>
      <c r="IPD6"/>
      <c r="IPE6"/>
      <c r="IPF6"/>
      <c r="IPG6"/>
      <c r="IPH6"/>
      <c r="IPI6"/>
      <c r="IPJ6"/>
      <c r="IPK6"/>
      <c r="IPL6"/>
      <c r="IPM6"/>
      <c r="IPN6"/>
      <c r="IPO6"/>
      <c r="IPP6"/>
      <c r="IPQ6"/>
      <c r="IPR6"/>
      <c r="IPS6"/>
      <c r="IPT6"/>
      <c r="IPU6"/>
      <c r="IPV6"/>
      <c r="IPW6"/>
      <c r="IPX6"/>
      <c r="IPY6"/>
      <c r="IPZ6"/>
      <c r="IQA6"/>
      <c r="IQB6"/>
      <c r="IQC6"/>
      <c r="IQD6"/>
      <c r="IQE6"/>
      <c r="IQF6"/>
      <c r="IQG6"/>
      <c r="IQH6"/>
      <c r="IQI6"/>
      <c r="IQJ6"/>
      <c r="IQK6"/>
      <c r="IQL6"/>
      <c r="IQM6"/>
      <c r="IQN6"/>
      <c r="IQO6"/>
      <c r="IQP6"/>
      <c r="IQQ6"/>
      <c r="IQR6"/>
      <c r="IQS6"/>
      <c r="IQT6"/>
      <c r="IQU6"/>
      <c r="IQV6"/>
      <c r="IQW6"/>
      <c r="IQX6"/>
      <c r="IQY6"/>
      <c r="IQZ6"/>
      <c r="IRA6"/>
      <c r="IRB6"/>
      <c r="IRC6"/>
      <c r="IRD6"/>
      <c r="IRE6"/>
      <c r="IRF6"/>
      <c r="IRG6"/>
      <c r="IRH6"/>
      <c r="IRI6"/>
      <c r="IRJ6"/>
      <c r="IRK6"/>
      <c r="IRL6"/>
      <c r="IRM6"/>
      <c r="IRN6"/>
      <c r="IRO6"/>
      <c r="IRP6"/>
      <c r="IRQ6"/>
      <c r="IRR6"/>
      <c r="IRS6"/>
      <c r="IRT6"/>
      <c r="IRU6"/>
      <c r="IRV6"/>
      <c r="IRW6"/>
      <c r="IRX6"/>
      <c r="IRY6"/>
      <c r="IRZ6"/>
      <c r="ISA6"/>
      <c r="ISB6"/>
      <c r="ISC6"/>
      <c r="ISD6"/>
      <c r="ISE6"/>
      <c r="ISF6"/>
      <c r="ISG6"/>
      <c r="ISH6"/>
      <c r="ISI6"/>
      <c r="ISJ6"/>
      <c r="ISK6"/>
      <c r="ISL6"/>
      <c r="ISM6"/>
      <c r="ISN6"/>
      <c r="ISO6"/>
      <c r="ISP6"/>
      <c r="ISQ6"/>
      <c r="ISR6"/>
      <c r="ISS6"/>
      <c r="IST6"/>
      <c r="ISU6"/>
      <c r="ISV6"/>
      <c r="ISW6"/>
      <c r="ISX6"/>
      <c r="ISY6"/>
      <c r="ISZ6"/>
      <c r="ITA6"/>
      <c r="ITB6"/>
      <c r="ITC6"/>
      <c r="ITD6"/>
      <c r="ITE6"/>
      <c r="ITF6"/>
      <c r="ITG6"/>
      <c r="ITH6"/>
      <c r="ITI6"/>
      <c r="ITJ6"/>
      <c r="ITK6"/>
      <c r="ITL6"/>
      <c r="ITM6"/>
      <c r="ITN6"/>
      <c r="ITO6"/>
      <c r="ITP6"/>
      <c r="ITQ6"/>
      <c r="ITR6"/>
      <c r="ITS6"/>
      <c r="ITT6"/>
      <c r="ITU6"/>
      <c r="ITV6"/>
      <c r="ITW6"/>
      <c r="ITX6"/>
      <c r="ITY6"/>
      <c r="ITZ6"/>
      <c r="IUA6"/>
      <c r="IUB6"/>
      <c r="IUC6"/>
      <c r="IUD6"/>
      <c r="IUE6"/>
      <c r="IUF6"/>
      <c r="IUG6"/>
      <c r="IUH6"/>
      <c r="IUI6"/>
      <c r="IUJ6"/>
      <c r="IUK6"/>
      <c r="IUL6"/>
      <c r="IUM6"/>
      <c r="IUN6"/>
      <c r="IUO6"/>
      <c r="IUP6"/>
      <c r="IUQ6"/>
      <c r="IUR6"/>
      <c r="IUS6"/>
      <c r="IUT6"/>
      <c r="IUU6"/>
      <c r="IUV6"/>
      <c r="IUW6"/>
      <c r="IUX6"/>
      <c r="IUY6"/>
      <c r="IUZ6"/>
      <c r="IVA6"/>
      <c r="IVB6"/>
      <c r="IVC6"/>
      <c r="IVD6"/>
      <c r="IVE6"/>
      <c r="IVF6"/>
      <c r="IVG6"/>
      <c r="IVH6"/>
      <c r="IVI6"/>
      <c r="IVJ6"/>
      <c r="IVK6"/>
      <c r="IVL6"/>
      <c r="IVM6"/>
      <c r="IVN6"/>
      <c r="IVO6"/>
      <c r="IVP6"/>
      <c r="IVQ6"/>
      <c r="IVR6"/>
      <c r="IVS6"/>
      <c r="IVT6"/>
      <c r="IVU6"/>
      <c r="IVV6"/>
      <c r="IVW6"/>
      <c r="IVX6"/>
      <c r="IVY6"/>
      <c r="IVZ6"/>
      <c r="IWA6"/>
      <c r="IWB6"/>
      <c r="IWC6"/>
      <c r="IWD6"/>
      <c r="IWE6"/>
      <c r="IWF6"/>
      <c r="IWG6"/>
      <c r="IWH6"/>
      <c r="IWI6"/>
      <c r="IWJ6"/>
      <c r="IWK6"/>
      <c r="IWL6"/>
      <c r="IWM6"/>
      <c r="IWN6"/>
      <c r="IWO6"/>
      <c r="IWP6"/>
      <c r="IWQ6"/>
      <c r="IWR6"/>
      <c r="IWS6"/>
      <c r="IWT6"/>
      <c r="IWU6"/>
      <c r="IWV6"/>
      <c r="IWW6"/>
      <c r="IWX6"/>
      <c r="IWY6"/>
      <c r="IWZ6"/>
      <c r="IXA6"/>
      <c r="IXB6"/>
      <c r="IXC6"/>
      <c r="IXD6"/>
      <c r="IXE6"/>
      <c r="IXF6"/>
      <c r="IXG6"/>
      <c r="IXH6"/>
      <c r="IXI6"/>
      <c r="IXJ6"/>
      <c r="IXK6"/>
      <c r="IXL6"/>
      <c r="IXM6"/>
      <c r="IXN6"/>
      <c r="IXO6"/>
      <c r="IXP6"/>
      <c r="IXQ6"/>
      <c r="IXR6"/>
      <c r="IXS6"/>
      <c r="IXT6"/>
      <c r="IXU6"/>
      <c r="IXV6"/>
      <c r="IXW6"/>
      <c r="IXX6"/>
      <c r="IXY6"/>
      <c r="IXZ6"/>
      <c r="IYA6"/>
      <c r="IYB6"/>
      <c r="IYC6"/>
      <c r="IYD6"/>
      <c r="IYE6"/>
      <c r="IYF6"/>
      <c r="IYG6"/>
      <c r="IYH6"/>
      <c r="IYI6"/>
      <c r="IYJ6"/>
      <c r="IYK6"/>
      <c r="IYL6"/>
      <c r="IYM6"/>
      <c r="IYN6"/>
      <c r="IYO6"/>
      <c r="IYP6"/>
      <c r="IYQ6"/>
      <c r="IYR6"/>
      <c r="IYS6"/>
      <c r="IYT6"/>
      <c r="IYU6"/>
      <c r="IYV6"/>
      <c r="IYW6"/>
      <c r="IYX6"/>
      <c r="IYY6"/>
      <c r="IYZ6"/>
      <c r="IZA6"/>
      <c r="IZB6"/>
      <c r="IZC6"/>
      <c r="IZD6"/>
      <c r="IZE6"/>
      <c r="IZF6"/>
      <c r="IZG6"/>
      <c r="IZH6"/>
      <c r="IZI6"/>
      <c r="IZJ6"/>
      <c r="IZK6"/>
      <c r="IZL6"/>
      <c r="IZM6"/>
      <c r="IZN6"/>
      <c r="IZO6"/>
      <c r="IZP6"/>
      <c r="IZQ6"/>
      <c r="IZR6"/>
      <c r="IZS6"/>
      <c r="IZT6"/>
      <c r="IZU6"/>
      <c r="IZV6"/>
      <c r="IZW6"/>
      <c r="IZX6"/>
      <c r="IZY6"/>
      <c r="IZZ6"/>
      <c r="JAA6"/>
      <c r="JAB6"/>
      <c r="JAC6"/>
      <c r="JAD6"/>
      <c r="JAE6"/>
      <c r="JAF6"/>
      <c r="JAG6"/>
      <c r="JAH6"/>
      <c r="JAI6"/>
      <c r="JAJ6"/>
      <c r="JAK6"/>
      <c r="JAL6"/>
      <c r="JAM6"/>
      <c r="JAN6"/>
      <c r="JAO6"/>
      <c r="JAP6"/>
      <c r="JAQ6"/>
      <c r="JAR6"/>
      <c r="JAS6"/>
      <c r="JAT6"/>
      <c r="JAU6"/>
      <c r="JAV6"/>
      <c r="JAW6"/>
      <c r="JAX6"/>
      <c r="JAY6"/>
      <c r="JAZ6"/>
      <c r="JBA6"/>
      <c r="JBB6"/>
      <c r="JBC6"/>
      <c r="JBD6"/>
      <c r="JBE6"/>
      <c r="JBF6"/>
      <c r="JBG6"/>
      <c r="JBH6"/>
      <c r="JBI6"/>
      <c r="JBJ6"/>
      <c r="JBK6"/>
      <c r="JBL6"/>
      <c r="JBM6"/>
      <c r="JBN6"/>
      <c r="JBO6"/>
      <c r="JBP6"/>
      <c r="JBQ6"/>
      <c r="JBR6"/>
      <c r="JBS6"/>
      <c r="JBT6"/>
      <c r="JBU6"/>
      <c r="JBV6"/>
      <c r="JBW6"/>
      <c r="JBX6"/>
      <c r="JBY6"/>
      <c r="JBZ6"/>
      <c r="JCA6"/>
      <c r="JCB6"/>
      <c r="JCC6"/>
      <c r="JCD6"/>
      <c r="JCE6"/>
      <c r="JCF6"/>
      <c r="JCG6"/>
      <c r="JCH6"/>
      <c r="JCI6"/>
      <c r="JCJ6"/>
      <c r="JCK6"/>
      <c r="JCL6"/>
      <c r="JCM6"/>
      <c r="JCN6"/>
      <c r="JCO6"/>
      <c r="JCP6"/>
      <c r="JCQ6"/>
      <c r="JCR6"/>
      <c r="JCS6"/>
      <c r="JCT6"/>
      <c r="JCU6"/>
      <c r="JCV6"/>
      <c r="JCW6"/>
      <c r="JCX6"/>
      <c r="JCY6"/>
      <c r="JCZ6"/>
      <c r="JDA6"/>
      <c r="JDB6"/>
      <c r="JDC6"/>
      <c r="JDD6"/>
      <c r="JDE6"/>
      <c r="JDF6"/>
      <c r="JDG6"/>
      <c r="JDH6"/>
      <c r="JDI6"/>
      <c r="JDJ6"/>
      <c r="JDK6"/>
      <c r="JDL6"/>
      <c r="JDM6"/>
      <c r="JDN6"/>
      <c r="JDO6"/>
      <c r="JDP6"/>
      <c r="JDQ6"/>
      <c r="JDR6"/>
      <c r="JDS6"/>
      <c r="JDT6"/>
      <c r="JDU6"/>
      <c r="JDV6"/>
      <c r="JDW6"/>
      <c r="JDX6"/>
      <c r="JDY6"/>
      <c r="JDZ6"/>
      <c r="JEA6"/>
      <c r="JEB6"/>
      <c r="JEC6"/>
      <c r="JED6"/>
      <c r="JEE6"/>
      <c r="JEF6"/>
      <c r="JEG6"/>
      <c r="JEH6"/>
      <c r="JEI6"/>
      <c r="JEJ6"/>
      <c r="JEK6"/>
      <c r="JEL6"/>
      <c r="JEM6"/>
      <c r="JEN6"/>
      <c r="JEO6"/>
      <c r="JEP6"/>
      <c r="JEQ6"/>
      <c r="JER6"/>
      <c r="JES6"/>
      <c r="JET6"/>
      <c r="JEU6"/>
      <c r="JEV6"/>
      <c r="JEW6"/>
      <c r="JEX6"/>
      <c r="JEY6"/>
      <c r="JEZ6"/>
      <c r="JFA6"/>
      <c r="JFB6"/>
      <c r="JFC6"/>
      <c r="JFD6"/>
      <c r="JFE6"/>
      <c r="JFF6"/>
      <c r="JFG6"/>
      <c r="JFH6"/>
      <c r="JFI6"/>
      <c r="JFJ6"/>
      <c r="JFK6"/>
      <c r="JFL6"/>
      <c r="JFM6"/>
      <c r="JFN6"/>
      <c r="JFO6"/>
      <c r="JFP6"/>
      <c r="JFQ6"/>
      <c r="JFR6"/>
      <c r="JFS6"/>
      <c r="JFT6"/>
      <c r="JFU6"/>
      <c r="JFV6"/>
      <c r="JFW6"/>
      <c r="JFX6"/>
      <c r="JFY6"/>
      <c r="JFZ6"/>
      <c r="JGA6"/>
      <c r="JGB6"/>
      <c r="JGC6"/>
      <c r="JGD6"/>
      <c r="JGE6"/>
      <c r="JGF6"/>
      <c r="JGG6"/>
      <c r="JGH6"/>
      <c r="JGI6"/>
      <c r="JGJ6"/>
      <c r="JGK6"/>
      <c r="JGL6"/>
      <c r="JGM6"/>
      <c r="JGN6"/>
      <c r="JGO6"/>
      <c r="JGP6"/>
      <c r="JGQ6"/>
      <c r="JGR6"/>
      <c r="JGS6"/>
      <c r="JGT6"/>
      <c r="JGU6"/>
      <c r="JGV6"/>
      <c r="JGW6"/>
      <c r="JGX6"/>
      <c r="JGY6"/>
      <c r="JGZ6"/>
      <c r="JHA6"/>
      <c r="JHB6"/>
      <c r="JHC6"/>
      <c r="JHD6"/>
      <c r="JHE6"/>
      <c r="JHF6"/>
      <c r="JHG6"/>
      <c r="JHH6"/>
      <c r="JHI6"/>
      <c r="JHJ6"/>
      <c r="JHK6"/>
      <c r="JHL6"/>
      <c r="JHM6"/>
      <c r="JHN6"/>
      <c r="JHO6"/>
      <c r="JHP6"/>
      <c r="JHQ6"/>
      <c r="JHR6"/>
      <c r="JHS6"/>
      <c r="JHT6"/>
      <c r="JHU6"/>
      <c r="JHV6"/>
      <c r="JHW6"/>
      <c r="JHX6"/>
      <c r="JHY6"/>
      <c r="JHZ6"/>
      <c r="JIA6"/>
      <c r="JIB6"/>
      <c r="JIC6"/>
      <c r="JID6"/>
      <c r="JIE6"/>
      <c r="JIF6"/>
      <c r="JIG6"/>
      <c r="JIH6"/>
      <c r="JII6"/>
      <c r="JIJ6"/>
      <c r="JIK6"/>
      <c r="JIL6"/>
      <c r="JIM6"/>
      <c r="JIN6"/>
      <c r="JIO6"/>
      <c r="JIP6"/>
      <c r="JIQ6"/>
      <c r="JIR6"/>
      <c r="JIS6"/>
      <c r="JIT6"/>
      <c r="JIU6"/>
      <c r="JIV6"/>
      <c r="JIW6"/>
      <c r="JIX6"/>
      <c r="JIY6"/>
      <c r="JIZ6"/>
      <c r="JJA6"/>
      <c r="JJB6"/>
      <c r="JJC6"/>
      <c r="JJD6"/>
      <c r="JJE6"/>
      <c r="JJF6"/>
      <c r="JJG6"/>
      <c r="JJH6"/>
      <c r="JJI6"/>
      <c r="JJJ6"/>
      <c r="JJK6"/>
      <c r="JJL6"/>
      <c r="JJM6"/>
      <c r="JJN6"/>
      <c r="JJO6"/>
      <c r="JJP6"/>
      <c r="JJQ6"/>
      <c r="JJR6"/>
      <c r="JJS6"/>
      <c r="JJT6"/>
      <c r="JJU6"/>
      <c r="JJV6"/>
      <c r="JJW6"/>
      <c r="JJX6"/>
      <c r="JJY6"/>
      <c r="JJZ6"/>
      <c r="JKA6"/>
      <c r="JKB6"/>
      <c r="JKC6"/>
      <c r="JKD6"/>
      <c r="JKE6"/>
      <c r="JKF6"/>
      <c r="JKG6"/>
      <c r="JKH6"/>
      <c r="JKI6"/>
      <c r="JKJ6"/>
      <c r="JKK6"/>
      <c r="JKL6"/>
      <c r="JKM6"/>
      <c r="JKN6"/>
      <c r="JKO6"/>
      <c r="JKP6"/>
      <c r="JKQ6"/>
      <c r="JKR6"/>
      <c r="JKS6"/>
      <c r="JKT6"/>
      <c r="JKU6"/>
      <c r="JKV6"/>
      <c r="JKW6"/>
      <c r="JKX6"/>
      <c r="JKY6"/>
      <c r="JKZ6"/>
      <c r="JLA6"/>
      <c r="JLB6"/>
      <c r="JLC6"/>
      <c r="JLD6"/>
      <c r="JLE6"/>
      <c r="JLF6"/>
      <c r="JLG6"/>
      <c r="JLH6"/>
      <c r="JLI6"/>
      <c r="JLJ6"/>
      <c r="JLK6"/>
      <c r="JLL6"/>
      <c r="JLM6"/>
      <c r="JLN6"/>
      <c r="JLO6"/>
      <c r="JLP6"/>
      <c r="JLQ6"/>
      <c r="JLR6"/>
      <c r="JLS6"/>
      <c r="JLT6"/>
      <c r="JLU6"/>
      <c r="JLV6"/>
      <c r="JLW6"/>
      <c r="JLX6"/>
      <c r="JLY6"/>
      <c r="JLZ6"/>
      <c r="JMA6"/>
      <c r="JMB6"/>
      <c r="JMC6"/>
      <c r="JMD6"/>
      <c r="JME6"/>
      <c r="JMF6"/>
      <c r="JMG6"/>
      <c r="JMH6"/>
      <c r="JMI6"/>
      <c r="JMJ6"/>
      <c r="JMK6"/>
      <c r="JML6"/>
      <c r="JMM6"/>
      <c r="JMN6"/>
      <c r="JMO6"/>
      <c r="JMP6"/>
      <c r="JMQ6"/>
      <c r="JMR6"/>
      <c r="JMS6"/>
      <c r="JMT6"/>
      <c r="JMU6"/>
      <c r="JMV6"/>
      <c r="JMW6"/>
      <c r="JMX6"/>
      <c r="JMY6"/>
      <c r="JMZ6"/>
      <c r="JNA6"/>
      <c r="JNB6"/>
      <c r="JNC6"/>
      <c r="JND6"/>
      <c r="JNE6"/>
      <c r="JNF6"/>
      <c r="JNG6"/>
      <c r="JNH6"/>
      <c r="JNI6"/>
      <c r="JNJ6"/>
      <c r="JNK6"/>
      <c r="JNL6"/>
      <c r="JNM6"/>
      <c r="JNN6"/>
      <c r="JNO6"/>
      <c r="JNP6"/>
      <c r="JNQ6"/>
      <c r="JNR6"/>
      <c r="JNS6"/>
      <c r="JNT6"/>
      <c r="JNU6"/>
      <c r="JNV6"/>
      <c r="JNW6"/>
      <c r="JNX6"/>
      <c r="JNY6"/>
      <c r="JNZ6"/>
      <c r="JOA6"/>
      <c r="JOB6"/>
      <c r="JOC6"/>
      <c r="JOD6"/>
      <c r="JOE6"/>
      <c r="JOF6"/>
      <c r="JOG6"/>
      <c r="JOH6"/>
      <c r="JOI6"/>
      <c r="JOJ6"/>
      <c r="JOK6"/>
      <c r="JOL6"/>
      <c r="JOM6"/>
      <c r="JON6"/>
      <c r="JOO6"/>
      <c r="JOP6"/>
      <c r="JOQ6"/>
      <c r="JOR6"/>
      <c r="JOS6"/>
      <c r="JOT6"/>
      <c r="JOU6"/>
      <c r="JOV6"/>
      <c r="JOW6"/>
      <c r="JOX6"/>
      <c r="JOY6"/>
      <c r="JOZ6"/>
      <c r="JPA6"/>
      <c r="JPB6"/>
      <c r="JPC6"/>
      <c r="JPD6"/>
      <c r="JPE6"/>
      <c r="JPF6"/>
      <c r="JPG6"/>
      <c r="JPH6"/>
      <c r="JPI6"/>
      <c r="JPJ6"/>
      <c r="JPK6"/>
      <c r="JPL6"/>
      <c r="JPM6"/>
      <c r="JPN6"/>
      <c r="JPO6"/>
      <c r="JPP6"/>
      <c r="JPQ6"/>
      <c r="JPR6"/>
      <c r="JPS6"/>
      <c r="JPT6"/>
      <c r="JPU6"/>
      <c r="JPV6"/>
      <c r="JPW6"/>
      <c r="JPX6"/>
      <c r="JPY6"/>
      <c r="JPZ6"/>
      <c r="JQA6"/>
      <c r="JQB6"/>
      <c r="JQC6"/>
      <c r="JQD6"/>
      <c r="JQE6"/>
      <c r="JQF6"/>
      <c r="JQG6"/>
      <c r="JQH6"/>
      <c r="JQI6"/>
      <c r="JQJ6"/>
      <c r="JQK6"/>
      <c r="JQL6"/>
      <c r="JQM6"/>
      <c r="JQN6"/>
      <c r="JQO6"/>
      <c r="JQP6"/>
      <c r="JQQ6"/>
      <c r="JQR6"/>
      <c r="JQS6"/>
      <c r="JQT6"/>
      <c r="JQU6"/>
      <c r="JQV6"/>
      <c r="JQW6"/>
      <c r="JQX6"/>
      <c r="JQY6"/>
      <c r="JQZ6"/>
      <c r="JRA6"/>
      <c r="JRB6"/>
      <c r="JRC6"/>
      <c r="JRD6"/>
      <c r="JRE6"/>
      <c r="JRF6"/>
      <c r="JRG6"/>
      <c r="JRH6"/>
      <c r="JRI6"/>
      <c r="JRJ6"/>
      <c r="JRK6"/>
      <c r="JRL6"/>
      <c r="JRM6"/>
      <c r="JRN6"/>
      <c r="JRO6"/>
      <c r="JRP6"/>
      <c r="JRQ6"/>
      <c r="JRR6"/>
      <c r="JRS6"/>
      <c r="JRT6"/>
      <c r="JRU6"/>
      <c r="JRV6"/>
      <c r="JRW6"/>
      <c r="JRX6"/>
      <c r="JRY6"/>
      <c r="JRZ6"/>
      <c r="JSA6"/>
      <c r="JSB6"/>
      <c r="JSC6"/>
      <c r="JSD6"/>
      <c r="JSE6"/>
      <c r="JSF6"/>
      <c r="JSG6"/>
      <c r="JSH6"/>
      <c r="JSI6"/>
      <c r="JSJ6"/>
      <c r="JSK6"/>
      <c r="JSL6"/>
      <c r="JSM6"/>
      <c r="JSN6"/>
      <c r="JSO6"/>
      <c r="JSP6"/>
      <c r="JSQ6"/>
      <c r="JSR6"/>
      <c r="JSS6"/>
      <c r="JST6"/>
      <c r="JSU6"/>
      <c r="JSV6"/>
      <c r="JSW6"/>
      <c r="JSX6"/>
      <c r="JSY6"/>
      <c r="JSZ6"/>
      <c r="JTA6"/>
      <c r="JTB6"/>
      <c r="JTC6"/>
      <c r="JTD6"/>
      <c r="JTE6"/>
      <c r="JTF6"/>
      <c r="JTG6"/>
      <c r="JTH6"/>
      <c r="JTI6"/>
      <c r="JTJ6"/>
      <c r="JTK6"/>
      <c r="JTL6"/>
      <c r="JTM6"/>
      <c r="JTN6"/>
      <c r="JTO6"/>
      <c r="JTP6"/>
      <c r="JTQ6"/>
      <c r="JTR6"/>
      <c r="JTS6"/>
      <c r="JTT6"/>
      <c r="JTU6"/>
      <c r="JTV6"/>
      <c r="JTW6"/>
      <c r="JTX6"/>
      <c r="JTY6"/>
      <c r="JTZ6"/>
      <c r="JUA6"/>
      <c r="JUB6"/>
      <c r="JUC6"/>
      <c r="JUD6"/>
      <c r="JUE6"/>
      <c r="JUF6"/>
      <c r="JUG6"/>
      <c r="JUH6"/>
      <c r="JUI6"/>
      <c r="JUJ6"/>
      <c r="JUK6"/>
      <c r="JUL6"/>
      <c r="JUM6"/>
      <c r="JUN6"/>
      <c r="JUO6"/>
      <c r="JUP6"/>
      <c r="JUQ6"/>
      <c r="JUR6"/>
      <c r="JUS6"/>
      <c r="JUT6"/>
      <c r="JUU6"/>
      <c r="JUV6"/>
      <c r="JUW6"/>
      <c r="JUX6"/>
      <c r="JUY6"/>
      <c r="JUZ6"/>
      <c r="JVA6"/>
      <c r="JVB6"/>
      <c r="JVC6"/>
      <c r="JVD6"/>
      <c r="JVE6"/>
      <c r="JVF6"/>
      <c r="JVG6"/>
      <c r="JVH6"/>
      <c r="JVI6"/>
      <c r="JVJ6"/>
      <c r="JVK6"/>
      <c r="JVL6"/>
      <c r="JVM6"/>
      <c r="JVN6"/>
      <c r="JVO6"/>
      <c r="JVP6"/>
      <c r="JVQ6"/>
      <c r="JVR6"/>
      <c r="JVS6"/>
      <c r="JVT6"/>
      <c r="JVU6"/>
      <c r="JVV6"/>
      <c r="JVW6"/>
      <c r="JVX6"/>
      <c r="JVY6"/>
      <c r="JVZ6"/>
      <c r="JWA6"/>
      <c r="JWB6"/>
      <c r="JWC6"/>
      <c r="JWD6"/>
      <c r="JWE6"/>
      <c r="JWF6"/>
      <c r="JWG6"/>
      <c r="JWH6"/>
      <c r="JWI6"/>
      <c r="JWJ6"/>
      <c r="JWK6"/>
      <c r="JWL6"/>
      <c r="JWM6"/>
      <c r="JWN6"/>
      <c r="JWO6"/>
      <c r="JWP6"/>
      <c r="JWQ6"/>
      <c r="JWR6"/>
      <c r="JWS6"/>
      <c r="JWT6"/>
      <c r="JWU6"/>
      <c r="JWV6"/>
      <c r="JWW6"/>
      <c r="JWX6"/>
      <c r="JWY6"/>
      <c r="JWZ6"/>
      <c r="JXA6"/>
      <c r="JXB6"/>
      <c r="JXC6"/>
      <c r="JXD6"/>
      <c r="JXE6"/>
      <c r="JXF6"/>
      <c r="JXG6"/>
      <c r="JXH6"/>
      <c r="JXI6"/>
      <c r="JXJ6"/>
      <c r="JXK6"/>
      <c r="JXL6"/>
      <c r="JXM6"/>
      <c r="JXN6"/>
      <c r="JXO6"/>
      <c r="JXP6"/>
      <c r="JXQ6"/>
      <c r="JXR6"/>
      <c r="JXS6"/>
      <c r="JXT6"/>
      <c r="JXU6"/>
      <c r="JXV6"/>
      <c r="JXW6"/>
      <c r="JXX6"/>
      <c r="JXY6"/>
      <c r="JXZ6"/>
      <c r="JYA6"/>
      <c r="JYB6"/>
      <c r="JYC6"/>
      <c r="JYD6"/>
      <c r="JYE6"/>
      <c r="JYF6"/>
      <c r="JYG6"/>
      <c r="JYH6"/>
      <c r="JYI6"/>
      <c r="JYJ6"/>
      <c r="JYK6"/>
      <c r="JYL6"/>
      <c r="JYM6"/>
      <c r="JYN6"/>
      <c r="JYO6"/>
      <c r="JYP6"/>
      <c r="JYQ6"/>
      <c r="JYR6"/>
      <c r="JYS6"/>
      <c r="JYT6"/>
      <c r="JYU6"/>
      <c r="JYV6"/>
      <c r="JYW6"/>
      <c r="JYX6"/>
      <c r="JYY6"/>
      <c r="JYZ6"/>
      <c r="JZA6"/>
      <c r="JZB6"/>
      <c r="JZC6"/>
      <c r="JZD6"/>
      <c r="JZE6"/>
      <c r="JZF6"/>
      <c r="JZG6"/>
      <c r="JZH6"/>
      <c r="JZI6"/>
      <c r="JZJ6"/>
      <c r="JZK6"/>
      <c r="JZL6"/>
      <c r="JZM6"/>
      <c r="JZN6"/>
      <c r="JZO6"/>
      <c r="JZP6"/>
      <c r="JZQ6"/>
      <c r="JZR6"/>
      <c r="JZS6"/>
      <c r="JZT6"/>
      <c r="JZU6"/>
      <c r="JZV6"/>
      <c r="JZW6"/>
      <c r="JZX6"/>
      <c r="JZY6"/>
      <c r="JZZ6"/>
      <c r="KAA6"/>
      <c r="KAB6"/>
      <c r="KAC6"/>
      <c r="KAD6"/>
      <c r="KAE6"/>
      <c r="KAF6"/>
      <c r="KAG6"/>
      <c r="KAH6"/>
      <c r="KAI6"/>
      <c r="KAJ6"/>
      <c r="KAK6"/>
      <c r="KAL6"/>
      <c r="KAM6"/>
      <c r="KAN6"/>
      <c r="KAO6"/>
      <c r="KAP6"/>
      <c r="KAQ6"/>
      <c r="KAR6"/>
      <c r="KAS6"/>
      <c r="KAT6"/>
      <c r="KAU6"/>
      <c r="KAV6"/>
      <c r="KAW6"/>
      <c r="KAX6"/>
      <c r="KAY6"/>
      <c r="KAZ6"/>
      <c r="KBA6"/>
      <c r="KBB6"/>
      <c r="KBC6"/>
      <c r="KBD6"/>
      <c r="KBE6"/>
      <c r="KBF6"/>
      <c r="KBG6"/>
      <c r="KBH6"/>
      <c r="KBI6"/>
      <c r="KBJ6"/>
      <c r="KBK6"/>
      <c r="KBL6"/>
      <c r="KBM6"/>
      <c r="KBN6"/>
      <c r="KBO6"/>
      <c r="KBP6"/>
      <c r="KBQ6"/>
      <c r="KBR6"/>
      <c r="KBS6"/>
      <c r="KBT6"/>
      <c r="KBU6"/>
      <c r="KBV6"/>
      <c r="KBW6"/>
      <c r="KBX6"/>
      <c r="KBY6"/>
      <c r="KBZ6"/>
      <c r="KCA6"/>
      <c r="KCB6"/>
      <c r="KCC6"/>
      <c r="KCD6"/>
      <c r="KCE6"/>
      <c r="KCF6"/>
      <c r="KCG6"/>
      <c r="KCH6"/>
      <c r="KCI6"/>
      <c r="KCJ6"/>
      <c r="KCK6"/>
      <c r="KCL6"/>
      <c r="KCM6"/>
      <c r="KCN6"/>
      <c r="KCO6"/>
      <c r="KCP6"/>
      <c r="KCQ6"/>
      <c r="KCR6"/>
      <c r="KCS6"/>
      <c r="KCT6"/>
      <c r="KCU6"/>
      <c r="KCV6"/>
      <c r="KCW6"/>
      <c r="KCX6"/>
      <c r="KCY6"/>
      <c r="KCZ6"/>
      <c r="KDA6"/>
      <c r="KDB6"/>
      <c r="KDC6"/>
      <c r="KDD6"/>
      <c r="KDE6"/>
      <c r="KDF6"/>
      <c r="KDG6"/>
      <c r="KDH6"/>
      <c r="KDI6"/>
      <c r="KDJ6"/>
      <c r="KDK6"/>
      <c r="KDL6"/>
      <c r="KDM6"/>
      <c r="KDN6"/>
      <c r="KDO6"/>
      <c r="KDP6"/>
      <c r="KDQ6"/>
      <c r="KDR6"/>
      <c r="KDS6"/>
      <c r="KDT6"/>
      <c r="KDU6"/>
      <c r="KDV6"/>
      <c r="KDW6"/>
      <c r="KDX6"/>
      <c r="KDY6"/>
      <c r="KDZ6"/>
      <c r="KEA6"/>
      <c r="KEB6"/>
      <c r="KEC6"/>
      <c r="KED6"/>
      <c r="KEE6"/>
      <c r="KEF6"/>
      <c r="KEG6"/>
      <c r="KEH6"/>
      <c r="KEI6"/>
      <c r="KEJ6"/>
      <c r="KEK6"/>
      <c r="KEL6"/>
      <c r="KEM6"/>
      <c r="KEN6"/>
      <c r="KEO6"/>
      <c r="KEP6"/>
      <c r="KEQ6"/>
      <c r="KER6"/>
      <c r="KES6"/>
      <c r="KET6"/>
      <c r="KEU6"/>
      <c r="KEV6"/>
      <c r="KEW6"/>
      <c r="KEX6"/>
      <c r="KEY6"/>
      <c r="KEZ6"/>
      <c r="KFA6"/>
      <c r="KFB6"/>
      <c r="KFC6"/>
      <c r="KFD6"/>
      <c r="KFE6"/>
      <c r="KFF6"/>
      <c r="KFG6"/>
      <c r="KFH6"/>
      <c r="KFI6"/>
      <c r="KFJ6"/>
      <c r="KFK6"/>
      <c r="KFL6"/>
      <c r="KFM6"/>
      <c r="KFN6"/>
      <c r="KFO6"/>
      <c r="KFP6"/>
      <c r="KFQ6"/>
      <c r="KFR6"/>
      <c r="KFS6"/>
      <c r="KFT6"/>
      <c r="KFU6"/>
      <c r="KFV6"/>
      <c r="KFW6"/>
      <c r="KFX6"/>
      <c r="KFY6"/>
      <c r="KFZ6"/>
      <c r="KGA6"/>
      <c r="KGB6"/>
      <c r="KGC6"/>
      <c r="KGD6"/>
      <c r="KGE6"/>
      <c r="KGF6"/>
      <c r="KGG6"/>
      <c r="KGH6"/>
      <c r="KGI6"/>
      <c r="KGJ6"/>
      <c r="KGK6"/>
      <c r="KGL6"/>
      <c r="KGM6"/>
      <c r="KGN6"/>
      <c r="KGO6"/>
      <c r="KGP6"/>
      <c r="KGQ6"/>
      <c r="KGR6"/>
      <c r="KGS6"/>
      <c r="KGT6"/>
      <c r="KGU6"/>
      <c r="KGV6"/>
      <c r="KGW6"/>
      <c r="KGX6"/>
      <c r="KGY6"/>
      <c r="KGZ6"/>
      <c r="KHA6"/>
      <c r="KHB6"/>
      <c r="KHC6"/>
      <c r="KHD6"/>
      <c r="KHE6"/>
      <c r="KHF6"/>
      <c r="KHG6"/>
      <c r="KHH6"/>
      <c r="KHI6"/>
      <c r="KHJ6"/>
      <c r="KHK6"/>
      <c r="KHL6"/>
      <c r="KHM6"/>
      <c r="KHN6"/>
      <c r="KHO6"/>
      <c r="KHP6"/>
      <c r="KHQ6"/>
      <c r="KHR6"/>
      <c r="KHS6"/>
      <c r="KHT6"/>
      <c r="KHU6"/>
      <c r="KHV6"/>
      <c r="KHW6"/>
      <c r="KHX6"/>
      <c r="KHY6"/>
      <c r="KHZ6"/>
      <c r="KIA6"/>
      <c r="KIB6"/>
      <c r="KIC6"/>
      <c r="KID6"/>
      <c r="KIE6"/>
      <c r="KIF6"/>
      <c r="KIG6"/>
      <c r="KIH6"/>
      <c r="KII6"/>
      <c r="KIJ6"/>
      <c r="KIK6"/>
      <c r="KIL6"/>
      <c r="KIM6"/>
      <c r="KIN6"/>
      <c r="KIO6"/>
      <c r="KIP6"/>
      <c r="KIQ6"/>
      <c r="KIR6"/>
      <c r="KIS6"/>
      <c r="KIT6"/>
      <c r="KIU6"/>
      <c r="KIV6"/>
      <c r="KIW6"/>
      <c r="KIX6"/>
      <c r="KIY6"/>
      <c r="KIZ6"/>
      <c r="KJA6"/>
      <c r="KJB6"/>
      <c r="KJC6"/>
      <c r="KJD6"/>
      <c r="KJE6"/>
      <c r="KJF6"/>
      <c r="KJG6"/>
      <c r="KJH6"/>
      <c r="KJI6"/>
      <c r="KJJ6"/>
      <c r="KJK6"/>
      <c r="KJL6"/>
      <c r="KJM6"/>
      <c r="KJN6"/>
      <c r="KJO6"/>
      <c r="KJP6"/>
      <c r="KJQ6"/>
      <c r="KJR6"/>
      <c r="KJS6"/>
      <c r="KJT6"/>
      <c r="KJU6"/>
      <c r="KJV6"/>
      <c r="KJW6"/>
      <c r="KJX6"/>
      <c r="KJY6"/>
      <c r="KJZ6"/>
      <c r="KKA6"/>
      <c r="KKB6"/>
      <c r="KKC6"/>
      <c r="KKD6"/>
      <c r="KKE6"/>
      <c r="KKF6"/>
      <c r="KKG6"/>
      <c r="KKH6"/>
      <c r="KKI6"/>
      <c r="KKJ6"/>
      <c r="KKK6"/>
      <c r="KKL6"/>
      <c r="KKM6"/>
      <c r="KKN6"/>
      <c r="KKO6"/>
      <c r="KKP6"/>
      <c r="KKQ6"/>
      <c r="KKR6"/>
      <c r="KKS6"/>
      <c r="KKT6"/>
      <c r="KKU6"/>
      <c r="KKV6"/>
      <c r="KKW6"/>
      <c r="KKX6"/>
      <c r="KKY6"/>
      <c r="KKZ6"/>
      <c r="KLA6"/>
      <c r="KLB6"/>
      <c r="KLC6"/>
      <c r="KLD6"/>
      <c r="KLE6"/>
      <c r="KLF6"/>
      <c r="KLG6"/>
      <c r="KLH6"/>
      <c r="KLI6"/>
      <c r="KLJ6"/>
      <c r="KLK6"/>
      <c r="KLL6"/>
      <c r="KLM6"/>
      <c r="KLN6"/>
      <c r="KLO6"/>
      <c r="KLP6"/>
      <c r="KLQ6"/>
      <c r="KLR6"/>
      <c r="KLS6"/>
      <c r="KLT6"/>
      <c r="KLU6"/>
      <c r="KLV6"/>
      <c r="KLW6"/>
      <c r="KLX6"/>
      <c r="KLY6"/>
      <c r="KLZ6"/>
      <c r="KMA6"/>
      <c r="KMB6"/>
      <c r="KMC6"/>
      <c r="KMD6"/>
      <c r="KME6"/>
      <c r="KMF6"/>
      <c r="KMG6"/>
      <c r="KMH6"/>
      <c r="KMI6"/>
      <c r="KMJ6"/>
      <c r="KMK6"/>
      <c r="KML6"/>
      <c r="KMM6"/>
      <c r="KMN6"/>
      <c r="KMO6"/>
      <c r="KMP6"/>
      <c r="KMQ6"/>
      <c r="KMR6"/>
      <c r="KMS6"/>
      <c r="KMT6"/>
      <c r="KMU6"/>
      <c r="KMV6"/>
      <c r="KMW6"/>
      <c r="KMX6"/>
      <c r="KMY6"/>
      <c r="KMZ6"/>
      <c r="KNA6"/>
      <c r="KNB6"/>
      <c r="KNC6"/>
      <c r="KND6"/>
      <c r="KNE6"/>
      <c r="KNF6"/>
      <c r="KNG6"/>
      <c r="KNH6"/>
      <c r="KNI6"/>
      <c r="KNJ6"/>
      <c r="KNK6"/>
      <c r="KNL6"/>
      <c r="KNM6"/>
      <c r="KNN6"/>
      <c r="KNO6"/>
      <c r="KNP6"/>
      <c r="KNQ6"/>
      <c r="KNR6"/>
      <c r="KNS6"/>
      <c r="KNT6"/>
      <c r="KNU6"/>
      <c r="KNV6"/>
      <c r="KNW6"/>
      <c r="KNX6"/>
      <c r="KNY6"/>
      <c r="KNZ6"/>
      <c r="KOA6"/>
      <c r="KOB6"/>
      <c r="KOC6"/>
      <c r="KOD6"/>
      <c r="KOE6"/>
      <c r="KOF6"/>
      <c r="KOG6"/>
      <c r="KOH6"/>
      <c r="KOI6"/>
      <c r="KOJ6"/>
      <c r="KOK6"/>
      <c r="KOL6"/>
      <c r="KOM6"/>
      <c r="KON6"/>
      <c r="KOO6"/>
      <c r="KOP6"/>
      <c r="KOQ6"/>
      <c r="KOR6"/>
      <c r="KOS6"/>
      <c r="KOT6"/>
      <c r="KOU6"/>
      <c r="KOV6"/>
      <c r="KOW6"/>
      <c r="KOX6"/>
      <c r="KOY6"/>
      <c r="KOZ6"/>
      <c r="KPA6"/>
      <c r="KPB6"/>
      <c r="KPC6"/>
      <c r="KPD6"/>
      <c r="KPE6"/>
      <c r="KPF6"/>
      <c r="KPG6"/>
      <c r="KPH6"/>
      <c r="KPI6"/>
      <c r="KPJ6"/>
      <c r="KPK6"/>
      <c r="KPL6"/>
      <c r="KPM6"/>
      <c r="KPN6"/>
      <c r="KPO6"/>
      <c r="KPP6"/>
      <c r="KPQ6"/>
      <c r="KPR6"/>
      <c r="KPS6"/>
      <c r="KPT6"/>
      <c r="KPU6"/>
      <c r="KPV6"/>
      <c r="KPW6"/>
      <c r="KPX6"/>
      <c r="KPY6"/>
      <c r="KPZ6"/>
      <c r="KQA6"/>
      <c r="KQB6"/>
      <c r="KQC6"/>
      <c r="KQD6"/>
      <c r="KQE6"/>
      <c r="KQF6"/>
      <c r="KQG6"/>
      <c r="KQH6"/>
      <c r="KQI6"/>
      <c r="KQJ6"/>
      <c r="KQK6"/>
      <c r="KQL6"/>
      <c r="KQM6"/>
      <c r="KQN6"/>
      <c r="KQO6"/>
      <c r="KQP6"/>
      <c r="KQQ6"/>
      <c r="KQR6"/>
      <c r="KQS6"/>
      <c r="KQT6"/>
      <c r="KQU6"/>
      <c r="KQV6"/>
      <c r="KQW6"/>
      <c r="KQX6"/>
      <c r="KQY6"/>
      <c r="KQZ6"/>
      <c r="KRA6"/>
      <c r="KRB6"/>
      <c r="KRC6"/>
      <c r="KRD6"/>
      <c r="KRE6"/>
      <c r="KRF6"/>
      <c r="KRG6"/>
      <c r="KRH6"/>
      <c r="KRI6"/>
      <c r="KRJ6"/>
      <c r="KRK6"/>
      <c r="KRL6"/>
      <c r="KRM6"/>
      <c r="KRN6"/>
      <c r="KRO6"/>
      <c r="KRP6"/>
      <c r="KRQ6"/>
      <c r="KRR6"/>
      <c r="KRS6"/>
      <c r="KRT6"/>
      <c r="KRU6"/>
      <c r="KRV6"/>
      <c r="KRW6"/>
      <c r="KRX6"/>
      <c r="KRY6"/>
      <c r="KRZ6"/>
      <c r="KSA6"/>
      <c r="KSB6"/>
      <c r="KSC6"/>
      <c r="KSD6"/>
      <c r="KSE6"/>
      <c r="KSF6"/>
      <c r="KSG6"/>
      <c r="KSH6"/>
      <c r="KSI6"/>
      <c r="KSJ6"/>
      <c r="KSK6"/>
      <c r="KSL6"/>
      <c r="KSM6"/>
      <c r="KSN6"/>
      <c r="KSO6"/>
      <c r="KSP6"/>
      <c r="KSQ6"/>
      <c r="KSR6"/>
      <c r="KSS6"/>
      <c r="KST6"/>
      <c r="KSU6"/>
      <c r="KSV6"/>
      <c r="KSW6"/>
      <c r="KSX6"/>
      <c r="KSY6"/>
      <c r="KSZ6"/>
      <c r="KTA6"/>
      <c r="KTB6"/>
      <c r="KTC6"/>
      <c r="KTD6"/>
      <c r="KTE6"/>
      <c r="KTF6"/>
      <c r="KTG6"/>
      <c r="KTH6"/>
      <c r="KTI6"/>
      <c r="KTJ6"/>
      <c r="KTK6"/>
      <c r="KTL6"/>
      <c r="KTM6"/>
      <c r="KTN6"/>
      <c r="KTO6"/>
      <c r="KTP6"/>
      <c r="KTQ6"/>
      <c r="KTR6"/>
      <c r="KTS6"/>
      <c r="KTT6"/>
      <c r="KTU6"/>
      <c r="KTV6"/>
      <c r="KTW6"/>
      <c r="KTX6"/>
      <c r="KTY6"/>
      <c r="KTZ6"/>
      <c r="KUA6"/>
      <c r="KUB6"/>
      <c r="KUC6"/>
      <c r="KUD6"/>
      <c r="KUE6"/>
      <c r="KUF6"/>
      <c r="KUG6"/>
      <c r="KUH6"/>
      <c r="KUI6"/>
      <c r="KUJ6"/>
      <c r="KUK6"/>
      <c r="KUL6"/>
      <c r="KUM6"/>
      <c r="KUN6"/>
      <c r="KUO6"/>
      <c r="KUP6"/>
      <c r="KUQ6"/>
      <c r="KUR6"/>
      <c r="KUS6"/>
      <c r="KUT6"/>
      <c r="KUU6"/>
      <c r="KUV6"/>
      <c r="KUW6"/>
      <c r="KUX6"/>
      <c r="KUY6"/>
      <c r="KUZ6"/>
      <c r="KVA6"/>
      <c r="KVB6"/>
      <c r="KVC6"/>
      <c r="KVD6"/>
      <c r="KVE6"/>
      <c r="KVF6"/>
      <c r="KVG6"/>
      <c r="KVH6"/>
      <c r="KVI6"/>
      <c r="KVJ6"/>
      <c r="KVK6"/>
      <c r="KVL6"/>
      <c r="KVM6"/>
      <c r="KVN6"/>
      <c r="KVO6"/>
      <c r="KVP6"/>
      <c r="KVQ6"/>
      <c r="KVR6"/>
      <c r="KVS6"/>
      <c r="KVT6"/>
      <c r="KVU6"/>
      <c r="KVV6"/>
      <c r="KVW6"/>
      <c r="KVX6"/>
      <c r="KVY6"/>
      <c r="KVZ6"/>
      <c r="KWA6"/>
      <c r="KWB6"/>
      <c r="KWC6"/>
      <c r="KWD6"/>
      <c r="KWE6"/>
      <c r="KWF6"/>
      <c r="KWG6"/>
      <c r="KWH6"/>
      <c r="KWI6"/>
      <c r="KWJ6"/>
      <c r="KWK6"/>
      <c r="KWL6"/>
      <c r="KWM6"/>
      <c r="KWN6"/>
      <c r="KWO6"/>
      <c r="KWP6"/>
      <c r="KWQ6"/>
      <c r="KWR6"/>
      <c r="KWS6"/>
      <c r="KWT6"/>
      <c r="KWU6"/>
      <c r="KWV6"/>
      <c r="KWW6"/>
      <c r="KWX6"/>
      <c r="KWY6"/>
      <c r="KWZ6"/>
      <c r="KXA6"/>
      <c r="KXB6"/>
      <c r="KXC6"/>
      <c r="KXD6"/>
      <c r="KXE6"/>
      <c r="KXF6"/>
      <c r="KXG6"/>
      <c r="KXH6"/>
      <c r="KXI6"/>
      <c r="KXJ6"/>
      <c r="KXK6"/>
      <c r="KXL6"/>
      <c r="KXM6"/>
      <c r="KXN6"/>
      <c r="KXO6"/>
      <c r="KXP6"/>
      <c r="KXQ6"/>
      <c r="KXR6"/>
      <c r="KXS6"/>
      <c r="KXT6"/>
      <c r="KXU6"/>
      <c r="KXV6"/>
      <c r="KXW6"/>
      <c r="KXX6"/>
      <c r="KXY6"/>
      <c r="KXZ6"/>
      <c r="KYA6"/>
      <c r="KYB6"/>
      <c r="KYC6"/>
      <c r="KYD6"/>
      <c r="KYE6"/>
      <c r="KYF6"/>
      <c r="KYG6"/>
      <c r="KYH6"/>
      <c r="KYI6"/>
      <c r="KYJ6"/>
      <c r="KYK6"/>
      <c r="KYL6"/>
      <c r="KYM6"/>
      <c r="KYN6"/>
      <c r="KYO6"/>
      <c r="KYP6"/>
      <c r="KYQ6"/>
      <c r="KYR6"/>
      <c r="KYS6"/>
      <c r="KYT6"/>
      <c r="KYU6"/>
      <c r="KYV6"/>
      <c r="KYW6"/>
      <c r="KYX6"/>
      <c r="KYY6"/>
      <c r="KYZ6"/>
      <c r="KZA6"/>
      <c r="KZB6"/>
      <c r="KZC6"/>
      <c r="KZD6"/>
      <c r="KZE6"/>
      <c r="KZF6"/>
      <c r="KZG6"/>
      <c r="KZH6"/>
      <c r="KZI6"/>
      <c r="KZJ6"/>
      <c r="KZK6"/>
      <c r="KZL6"/>
      <c r="KZM6"/>
      <c r="KZN6"/>
      <c r="KZO6"/>
      <c r="KZP6"/>
      <c r="KZQ6"/>
      <c r="KZR6"/>
      <c r="KZS6"/>
      <c r="KZT6"/>
      <c r="KZU6"/>
      <c r="KZV6"/>
      <c r="KZW6"/>
      <c r="KZX6"/>
      <c r="KZY6"/>
      <c r="KZZ6"/>
      <c r="LAA6"/>
      <c r="LAB6"/>
      <c r="LAC6"/>
      <c r="LAD6"/>
      <c r="LAE6"/>
      <c r="LAF6"/>
      <c r="LAG6"/>
      <c r="LAH6"/>
      <c r="LAI6"/>
      <c r="LAJ6"/>
      <c r="LAK6"/>
      <c r="LAL6"/>
      <c r="LAM6"/>
      <c r="LAN6"/>
      <c r="LAO6"/>
      <c r="LAP6"/>
      <c r="LAQ6"/>
      <c r="LAR6"/>
      <c r="LAS6"/>
      <c r="LAT6"/>
      <c r="LAU6"/>
      <c r="LAV6"/>
      <c r="LAW6"/>
      <c r="LAX6"/>
      <c r="LAY6"/>
      <c r="LAZ6"/>
      <c r="LBA6"/>
      <c r="LBB6"/>
      <c r="LBC6"/>
      <c r="LBD6"/>
      <c r="LBE6"/>
      <c r="LBF6"/>
      <c r="LBG6"/>
      <c r="LBH6"/>
      <c r="LBI6"/>
      <c r="LBJ6"/>
      <c r="LBK6"/>
      <c r="LBL6"/>
      <c r="LBM6"/>
      <c r="LBN6"/>
      <c r="LBO6"/>
      <c r="LBP6"/>
      <c r="LBQ6"/>
      <c r="LBR6"/>
      <c r="LBS6"/>
      <c r="LBT6"/>
      <c r="LBU6"/>
      <c r="LBV6"/>
      <c r="LBW6"/>
      <c r="LBX6"/>
      <c r="LBY6"/>
      <c r="LBZ6"/>
      <c r="LCA6"/>
      <c r="LCB6"/>
      <c r="LCC6"/>
      <c r="LCD6"/>
      <c r="LCE6"/>
      <c r="LCF6"/>
      <c r="LCG6"/>
      <c r="LCH6"/>
      <c r="LCI6"/>
      <c r="LCJ6"/>
      <c r="LCK6"/>
      <c r="LCL6"/>
      <c r="LCM6"/>
      <c r="LCN6"/>
      <c r="LCO6"/>
      <c r="LCP6"/>
      <c r="LCQ6"/>
      <c r="LCR6"/>
      <c r="LCS6"/>
      <c r="LCT6"/>
      <c r="LCU6"/>
      <c r="LCV6"/>
      <c r="LCW6"/>
      <c r="LCX6"/>
      <c r="LCY6"/>
      <c r="LCZ6"/>
      <c r="LDA6"/>
      <c r="LDB6"/>
      <c r="LDC6"/>
      <c r="LDD6"/>
      <c r="LDE6"/>
      <c r="LDF6"/>
      <c r="LDG6"/>
      <c r="LDH6"/>
      <c r="LDI6"/>
      <c r="LDJ6"/>
      <c r="LDK6"/>
      <c r="LDL6"/>
      <c r="LDM6"/>
      <c r="LDN6"/>
      <c r="LDO6"/>
      <c r="LDP6"/>
      <c r="LDQ6"/>
      <c r="LDR6"/>
      <c r="LDS6"/>
      <c r="LDT6"/>
      <c r="LDU6"/>
      <c r="LDV6"/>
      <c r="LDW6"/>
      <c r="LDX6"/>
      <c r="LDY6"/>
      <c r="LDZ6"/>
      <c r="LEA6"/>
      <c r="LEB6"/>
      <c r="LEC6"/>
      <c r="LED6"/>
      <c r="LEE6"/>
      <c r="LEF6"/>
      <c r="LEG6"/>
      <c r="LEH6"/>
      <c r="LEI6"/>
      <c r="LEJ6"/>
      <c r="LEK6"/>
      <c r="LEL6"/>
      <c r="LEM6"/>
      <c r="LEN6"/>
      <c r="LEO6"/>
      <c r="LEP6"/>
      <c r="LEQ6"/>
      <c r="LER6"/>
      <c r="LES6"/>
      <c r="LET6"/>
      <c r="LEU6"/>
      <c r="LEV6"/>
      <c r="LEW6"/>
      <c r="LEX6"/>
      <c r="LEY6"/>
      <c r="LEZ6"/>
      <c r="LFA6"/>
      <c r="LFB6"/>
      <c r="LFC6"/>
      <c r="LFD6"/>
      <c r="LFE6"/>
      <c r="LFF6"/>
      <c r="LFG6"/>
      <c r="LFH6"/>
      <c r="LFI6"/>
      <c r="LFJ6"/>
      <c r="LFK6"/>
      <c r="LFL6"/>
      <c r="LFM6"/>
      <c r="LFN6"/>
      <c r="LFO6"/>
      <c r="LFP6"/>
      <c r="LFQ6"/>
      <c r="LFR6"/>
      <c r="LFS6"/>
      <c r="LFT6"/>
      <c r="LFU6"/>
      <c r="LFV6"/>
      <c r="LFW6"/>
      <c r="LFX6"/>
      <c r="LFY6"/>
      <c r="LFZ6"/>
      <c r="LGA6"/>
      <c r="LGB6"/>
      <c r="LGC6"/>
      <c r="LGD6"/>
      <c r="LGE6"/>
      <c r="LGF6"/>
      <c r="LGG6"/>
      <c r="LGH6"/>
      <c r="LGI6"/>
      <c r="LGJ6"/>
      <c r="LGK6"/>
      <c r="LGL6"/>
      <c r="LGM6"/>
      <c r="LGN6"/>
      <c r="LGO6"/>
      <c r="LGP6"/>
      <c r="LGQ6"/>
      <c r="LGR6"/>
      <c r="LGS6"/>
      <c r="LGT6"/>
      <c r="LGU6"/>
      <c r="LGV6"/>
      <c r="LGW6"/>
      <c r="LGX6"/>
      <c r="LGY6"/>
      <c r="LGZ6"/>
      <c r="LHA6"/>
      <c r="LHB6"/>
      <c r="LHC6"/>
      <c r="LHD6"/>
      <c r="LHE6"/>
      <c r="LHF6"/>
      <c r="LHG6"/>
      <c r="LHH6"/>
      <c r="LHI6"/>
      <c r="LHJ6"/>
      <c r="LHK6"/>
      <c r="LHL6"/>
      <c r="LHM6"/>
      <c r="LHN6"/>
      <c r="LHO6"/>
      <c r="LHP6"/>
      <c r="LHQ6"/>
      <c r="LHR6"/>
      <c r="LHS6"/>
      <c r="LHT6"/>
      <c r="LHU6"/>
      <c r="LHV6"/>
      <c r="LHW6"/>
      <c r="LHX6"/>
      <c r="LHY6"/>
      <c r="LHZ6"/>
      <c r="LIA6"/>
      <c r="LIB6"/>
      <c r="LIC6"/>
      <c r="LID6"/>
      <c r="LIE6"/>
      <c r="LIF6"/>
      <c r="LIG6"/>
      <c r="LIH6"/>
      <c r="LII6"/>
      <c r="LIJ6"/>
      <c r="LIK6"/>
      <c r="LIL6"/>
      <c r="LIM6"/>
      <c r="LIN6"/>
      <c r="LIO6"/>
      <c r="LIP6"/>
      <c r="LIQ6"/>
      <c r="LIR6"/>
      <c r="LIS6"/>
      <c r="LIT6"/>
      <c r="LIU6"/>
      <c r="LIV6"/>
      <c r="LIW6"/>
      <c r="LIX6"/>
      <c r="LIY6"/>
      <c r="LIZ6"/>
      <c r="LJA6"/>
      <c r="LJB6"/>
      <c r="LJC6"/>
      <c r="LJD6"/>
      <c r="LJE6"/>
      <c r="LJF6"/>
      <c r="LJG6"/>
      <c r="LJH6"/>
      <c r="LJI6"/>
      <c r="LJJ6"/>
      <c r="LJK6"/>
      <c r="LJL6"/>
      <c r="LJM6"/>
      <c r="LJN6"/>
      <c r="LJO6"/>
      <c r="LJP6"/>
      <c r="LJQ6"/>
      <c r="LJR6"/>
      <c r="LJS6"/>
      <c r="LJT6"/>
      <c r="LJU6"/>
      <c r="LJV6"/>
      <c r="LJW6"/>
      <c r="LJX6"/>
      <c r="LJY6"/>
      <c r="LJZ6"/>
      <c r="LKA6"/>
      <c r="LKB6"/>
      <c r="LKC6"/>
      <c r="LKD6"/>
      <c r="LKE6"/>
      <c r="LKF6"/>
      <c r="LKG6"/>
      <c r="LKH6"/>
      <c r="LKI6"/>
      <c r="LKJ6"/>
      <c r="LKK6"/>
      <c r="LKL6"/>
      <c r="LKM6"/>
      <c r="LKN6"/>
      <c r="LKO6"/>
      <c r="LKP6"/>
      <c r="LKQ6"/>
      <c r="LKR6"/>
      <c r="LKS6"/>
      <c r="LKT6"/>
      <c r="LKU6"/>
      <c r="LKV6"/>
      <c r="LKW6"/>
      <c r="LKX6"/>
      <c r="LKY6"/>
      <c r="LKZ6"/>
      <c r="LLA6"/>
      <c r="LLB6"/>
      <c r="LLC6"/>
      <c r="LLD6"/>
      <c r="LLE6"/>
      <c r="LLF6"/>
      <c r="LLG6"/>
      <c r="LLH6"/>
      <c r="LLI6"/>
      <c r="LLJ6"/>
      <c r="LLK6"/>
      <c r="LLL6"/>
      <c r="LLM6"/>
      <c r="LLN6"/>
      <c r="LLO6"/>
      <c r="LLP6"/>
      <c r="LLQ6"/>
      <c r="LLR6"/>
      <c r="LLS6"/>
      <c r="LLT6"/>
      <c r="LLU6"/>
      <c r="LLV6"/>
      <c r="LLW6"/>
      <c r="LLX6"/>
      <c r="LLY6"/>
      <c r="LLZ6"/>
      <c r="LMA6"/>
      <c r="LMB6"/>
      <c r="LMC6"/>
      <c r="LMD6"/>
      <c r="LME6"/>
      <c r="LMF6"/>
      <c r="LMG6"/>
      <c r="LMH6"/>
      <c r="LMI6"/>
      <c r="LMJ6"/>
      <c r="LMK6"/>
      <c r="LML6"/>
      <c r="LMM6"/>
      <c r="LMN6"/>
      <c r="LMO6"/>
      <c r="LMP6"/>
      <c r="LMQ6"/>
      <c r="LMR6"/>
      <c r="LMS6"/>
      <c r="LMT6"/>
      <c r="LMU6"/>
      <c r="LMV6"/>
      <c r="LMW6"/>
      <c r="LMX6"/>
      <c r="LMY6"/>
      <c r="LMZ6"/>
      <c r="LNA6"/>
      <c r="LNB6"/>
      <c r="LNC6"/>
      <c r="LND6"/>
      <c r="LNE6"/>
      <c r="LNF6"/>
      <c r="LNG6"/>
      <c r="LNH6"/>
      <c r="LNI6"/>
      <c r="LNJ6"/>
      <c r="LNK6"/>
      <c r="LNL6"/>
      <c r="LNM6"/>
      <c r="LNN6"/>
      <c r="LNO6"/>
      <c r="LNP6"/>
      <c r="LNQ6"/>
      <c r="LNR6"/>
      <c r="LNS6"/>
      <c r="LNT6"/>
      <c r="LNU6"/>
      <c r="LNV6"/>
      <c r="LNW6"/>
      <c r="LNX6"/>
      <c r="LNY6"/>
      <c r="LNZ6"/>
      <c r="LOA6"/>
      <c r="LOB6"/>
      <c r="LOC6"/>
      <c r="LOD6"/>
      <c r="LOE6"/>
      <c r="LOF6"/>
      <c r="LOG6"/>
      <c r="LOH6"/>
      <c r="LOI6"/>
      <c r="LOJ6"/>
      <c r="LOK6"/>
      <c r="LOL6"/>
      <c r="LOM6"/>
      <c r="LON6"/>
      <c r="LOO6"/>
      <c r="LOP6"/>
      <c r="LOQ6"/>
      <c r="LOR6"/>
      <c r="LOS6"/>
      <c r="LOT6"/>
      <c r="LOU6"/>
      <c r="LOV6"/>
      <c r="LOW6"/>
      <c r="LOX6"/>
      <c r="LOY6"/>
      <c r="LOZ6"/>
      <c r="LPA6"/>
      <c r="LPB6"/>
      <c r="LPC6"/>
      <c r="LPD6"/>
      <c r="LPE6"/>
      <c r="LPF6"/>
      <c r="LPG6"/>
      <c r="LPH6"/>
      <c r="LPI6"/>
      <c r="LPJ6"/>
      <c r="LPK6"/>
      <c r="LPL6"/>
      <c r="LPM6"/>
      <c r="LPN6"/>
      <c r="LPO6"/>
      <c r="LPP6"/>
      <c r="LPQ6"/>
      <c r="LPR6"/>
      <c r="LPS6"/>
      <c r="LPT6"/>
      <c r="LPU6"/>
      <c r="LPV6"/>
      <c r="LPW6"/>
      <c r="LPX6"/>
      <c r="LPY6"/>
      <c r="LPZ6"/>
      <c r="LQA6"/>
      <c r="LQB6"/>
      <c r="LQC6"/>
      <c r="LQD6"/>
      <c r="LQE6"/>
      <c r="LQF6"/>
      <c r="LQG6"/>
      <c r="LQH6"/>
      <c r="LQI6"/>
      <c r="LQJ6"/>
      <c r="LQK6"/>
      <c r="LQL6"/>
      <c r="LQM6"/>
      <c r="LQN6"/>
      <c r="LQO6"/>
      <c r="LQP6"/>
      <c r="LQQ6"/>
      <c r="LQR6"/>
      <c r="LQS6"/>
      <c r="LQT6"/>
      <c r="LQU6"/>
      <c r="LQV6"/>
      <c r="LQW6"/>
      <c r="LQX6"/>
      <c r="LQY6"/>
      <c r="LQZ6"/>
      <c r="LRA6"/>
      <c r="LRB6"/>
      <c r="LRC6"/>
      <c r="LRD6"/>
      <c r="LRE6"/>
      <c r="LRF6"/>
      <c r="LRG6"/>
      <c r="LRH6"/>
      <c r="LRI6"/>
      <c r="LRJ6"/>
      <c r="LRK6"/>
      <c r="LRL6"/>
      <c r="LRM6"/>
      <c r="LRN6"/>
      <c r="LRO6"/>
      <c r="LRP6"/>
      <c r="LRQ6"/>
      <c r="LRR6"/>
      <c r="LRS6"/>
      <c r="LRT6"/>
      <c r="LRU6"/>
      <c r="LRV6"/>
      <c r="LRW6"/>
      <c r="LRX6"/>
      <c r="LRY6"/>
      <c r="LRZ6"/>
      <c r="LSA6"/>
      <c r="LSB6"/>
      <c r="LSC6"/>
      <c r="LSD6"/>
      <c r="LSE6"/>
      <c r="LSF6"/>
      <c r="LSG6"/>
      <c r="LSH6"/>
      <c r="LSI6"/>
      <c r="LSJ6"/>
      <c r="LSK6"/>
      <c r="LSL6"/>
      <c r="LSM6"/>
      <c r="LSN6"/>
      <c r="LSO6"/>
      <c r="LSP6"/>
      <c r="LSQ6"/>
      <c r="LSR6"/>
      <c r="LSS6"/>
      <c r="LST6"/>
      <c r="LSU6"/>
      <c r="LSV6"/>
      <c r="LSW6"/>
      <c r="LSX6"/>
      <c r="LSY6"/>
      <c r="LSZ6"/>
      <c r="LTA6"/>
      <c r="LTB6"/>
      <c r="LTC6"/>
      <c r="LTD6"/>
      <c r="LTE6"/>
      <c r="LTF6"/>
      <c r="LTG6"/>
      <c r="LTH6"/>
      <c r="LTI6"/>
      <c r="LTJ6"/>
      <c r="LTK6"/>
      <c r="LTL6"/>
      <c r="LTM6"/>
      <c r="LTN6"/>
      <c r="LTO6"/>
      <c r="LTP6"/>
      <c r="LTQ6"/>
      <c r="LTR6"/>
      <c r="LTS6"/>
      <c r="LTT6"/>
      <c r="LTU6"/>
      <c r="LTV6"/>
      <c r="LTW6"/>
      <c r="LTX6"/>
      <c r="LTY6"/>
      <c r="LTZ6"/>
      <c r="LUA6"/>
      <c r="LUB6"/>
      <c r="LUC6"/>
      <c r="LUD6"/>
      <c r="LUE6"/>
      <c r="LUF6"/>
      <c r="LUG6"/>
      <c r="LUH6"/>
      <c r="LUI6"/>
      <c r="LUJ6"/>
      <c r="LUK6"/>
      <c r="LUL6"/>
      <c r="LUM6"/>
      <c r="LUN6"/>
      <c r="LUO6"/>
      <c r="LUP6"/>
      <c r="LUQ6"/>
      <c r="LUR6"/>
      <c r="LUS6"/>
      <c r="LUT6"/>
      <c r="LUU6"/>
      <c r="LUV6"/>
      <c r="LUW6"/>
      <c r="LUX6"/>
      <c r="LUY6"/>
      <c r="LUZ6"/>
      <c r="LVA6"/>
      <c r="LVB6"/>
      <c r="LVC6"/>
      <c r="LVD6"/>
      <c r="LVE6"/>
      <c r="LVF6"/>
      <c r="LVG6"/>
      <c r="LVH6"/>
      <c r="LVI6"/>
      <c r="LVJ6"/>
      <c r="LVK6"/>
      <c r="LVL6"/>
      <c r="LVM6"/>
      <c r="LVN6"/>
      <c r="LVO6"/>
      <c r="LVP6"/>
      <c r="LVQ6"/>
      <c r="LVR6"/>
      <c r="LVS6"/>
      <c r="LVT6"/>
      <c r="LVU6"/>
      <c r="LVV6"/>
      <c r="LVW6"/>
      <c r="LVX6"/>
      <c r="LVY6"/>
      <c r="LVZ6"/>
      <c r="LWA6"/>
      <c r="LWB6"/>
      <c r="LWC6"/>
      <c r="LWD6"/>
      <c r="LWE6"/>
      <c r="LWF6"/>
      <c r="LWG6"/>
      <c r="LWH6"/>
      <c r="LWI6"/>
      <c r="LWJ6"/>
      <c r="LWK6"/>
      <c r="LWL6"/>
      <c r="LWM6"/>
      <c r="LWN6"/>
      <c r="LWO6"/>
      <c r="LWP6"/>
      <c r="LWQ6"/>
      <c r="LWR6"/>
      <c r="LWS6"/>
      <c r="LWT6"/>
      <c r="LWU6"/>
      <c r="LWV6"/>
      <c r="LWW6"/>
      <c r="LWX6"/>
      <c r="LWY6"/>
      <c r="LWZ6"/>
      <c r="LXA6"/>
      <c r="LXB6"/>
      <c r="LXC6"/>
      <c r="LXD6"/>
      <c r="LXE6"/>
      <c r="LXF6"/>
      <c r="LXG6"/>
      <c r="LXH6"/>
      <c r="LXI6"/>
      <c r="LXJ6"/>
      <c r="LXK6"/>
      <c r="LXL6"/>
      <c r="LXM6"/>
      <c r="LXN6"/>
      <c r="LXO6"/>
      <c r="LXP6"/>
      <c r="LXQ6"/>
      <c r="LXR6"/>
      <c r="LXS6"/>
      <c r="LXT6"/>
      <c r="LXU6"/>
      <c r="LXV6"/>
      <c r="LXW6"/>
      <c r="LXX6"/>
      <c r="LXY6"/>
      <c r="LXZ6"/>
      <c r="LYA6"/>
      <c r="LYB6"/>
      <c r="LYC6"/>
      <c r="LYD6"/>
      <c r="LYE6"/>
      <c r="LYF6"/>
      <c r="LYG6"/>
      <c r="LYH6"/>
      <c r="LYI6"/>
      <c r="LYJ6"/>
      <c r="LYK6"/>
      <c r="LYL6"/>
      <c r="LYM6"/>
      <c r="LYN6"/>
      <c r="LYO6"/>
      <c r="LYP6"/>
      <c r="LYQ6"/>
      <c r="LYR6"/>
      <c r="LYS6"/>
      <c r="LYT6"/>
      <c r="LYU6"/>
      <c r="LYV6"/>
      <c r="LYW6"/>
      <c r="LYX6"/>
      <c r="LYY6"/>
      <c r="LYZ6"/>
      <c r="LZA6"/>
      <c r="LZB6"/>
      <c r="LZC6"/>
      <c r="LZD6"/>
      <c r="LZE6"/>
      <c r="LZF6"/>
      <c r="LZG6"/>
      <c r="LZH6"/>
      <c r="LZI6"/>
      <c r="LZJ6"/>
      <c r="LZK6"/>
      <c r="LZL6"/>
      <c r="LZM6"/>
      <c r="LZN6"/>
      <c r="LZO6"/>
      <c r="LZP6"/>
      <c r="LZQ6"/>
      <c r="LZR6"/>
      <c r="LZS6"/>
      <c r="LZT6"/>
      <c r="LZU6"/>
      <c r="LZV6"/>
      <c r="LZW6"/>
      <c r="LZX6"/>
      <c r="LZY6"/>
      <c r="LZZ6"/>
      <c r="MAA6"/>
      <c r="MAB6"/>
      <c r="MAC6"/>
      <c r="MAD6"/>
      <c r="MAE6"/>
      <c r="MAF6"/>
      <c r="MAG6"/>
      <c r="MAH6"/>
      <c r="MAI6"/>
      <c r="MAJ6"/>
      <c r="MAK6"/>
      <c r="MAL6"/>
      <c r="MAM6"/>
      <c r="MAN6"/>
      <c r="MAO6"/>
      <c r="MAP6"/>
      <c r="MAQ6"/>
      <c r="MAR6"/>
      <c r="MAS6"/>
      <c r="MAT6"/>
      <c r="MAU6"/>
      <c r="MAV6"/>
      <c r="MAW6"/>
      <c r="MAX6"/>
      <c r="MAY6"/>
      <c r="MAZ6"/>
      <c r="MBA6"/>
      <c r="MBB6"/>
      <c r="MBC6"/>
      <c r="MBD6"/>
      <c r="MBE6"/>
      <c r="MBF6"/>
      <c r="MBG6"/>
      <c r="MBH6"/>
      <c r="MBI6"/>
      <c r="MBJ6"/>
      <c r="MBK6"/>
      <c r="MBL6"/>
      <c r="MBM6"/>
      <c r="MBN6"/>
      <c r="MBO6"/>
      <c r="MBP6"/>
      <c r="MBQ6"/>
      <c r="MBR6"/>
      <c r="MBS6"/>
      <c r="MBT6"/>
      <c r="MBU6"/>
      <c r="MBV6"/>
      <c r="MBW6"/>
      <c r="MBX6"/>
      <c r="MBY6"/>
      <c r="MBZ6"/>
      <c r="MCA6"/>
      <c r="MCB6"/>
      <c r="MCC6"/>
      <c r="MCD6"/>
      <c r="MCE6"/>
      <c r="MCF6"/>
      <c r="MCG6"/>
      <c r="MCH6"/>
      <c r="MCI6"/>
      <c r="MCJ6"/>
      <c r="MCK6"/>
      <c r="MCL6"/>
      <c r="MCM6"/>
      <c r="MCN6"/>
      <c r="MCO6"/>
      <c r="MCP6"/>
      <c r="MCQ6"/>
      <c r="MCR6"/>
      <c r="MCS6"/>
      <c r="MCT6"/>
      <c r="MCU6"/>
      <c r="MCV6"/>
      <c r="MCW6"/>
      <c r="MCX6"/>
      <c r="MCY6"/>
      <c r="MCZ6"/>
      <c r="MDA6"/>
      <c r="MDB6"/>
      <c r="MDC6"/>
      <c r="MDD6"/>
      <c r="MDE6"/>
      <c r="MDF6"/>
      <c r="MDG6"/>
      <c r="MDH6"/>
      <c r="MDI6"/>
      <c r="MDJ6"/>
      <c r="MDK6"/>
      <c r="MDL6"/>
      <c r="MDM6"/>
      <c r="MDN6"/>
      <c r="MDO6"/>
      <c r="MDP6"/>
      <c r="MDQ6"/>
      <c r="MDR6"/>
      <c r="MDS6"/>
      <c r="MDT6"/>
      <c r="MDU6"/>
      <c r="MDV6"/>
      <c r="MDW6"/>
      <c r="MDX6"/>
      <c r="MDY6"/>
      <c r="MDZ6"/>
      <c r="MEA6"/>
      <c r="MEB6"/>
      <c r="MEC6"/>
      <c r="MED6"/>
      <c r="MEE6"/>
      <c r="MEF6"/>
      <c r="MEG6"/>
      <c r="MEH6"/>
      <c r="MEI6"/>
      <c r="MEJ6"/>
      <c r="MEK6"/>
      <c r="MEL6"/>
      <c r="MEM6"/>
      <c r="MEN6"/>
      <c r="MEO6"/>
      <c r="MEP6"/>
      <c r="MEQ6"/>
      <c r="MER6"/>
      <c r="MES6"/>
      <c r="MET6"/>
      <c r="MEU6"/>
      <c r="MEV6"/>
      <c r="MEW6"/>
      <c r="MEX6"/>
      <c r="MEY6"/>
      <c r="MEZ6"/>
      <c r="MFA6"/>
      <c r="MFB6"/>
      <c r="MFC6"/>
      <c r="MFD6"/>
      <c r="MFE6"/>
      <c r="MFF6"/>
      <c r="MFG6"/>
      <c r="MFH6"/>
      <c r="MFI6"/>
      <c r="MFJ6"/>
      <c r="MFK6"/>
      <c r="MFL6"/>
      <c r="MFM6"/>
      <c r="MFN6"/>
      <c r="MFO6"/>
      <c r="MFP6"/>
      <c r="MFQ6"/>
      <c r="MFR6"/>
      <c r="MFS6"/>
      <c r="MFT6"/>
      <c r="MFU6"/>
      <c r="MFV6"/>
      <c r="MFW6"/>
      <c r="MFX6"/>
      <c r="MFY6"/>
      <c r="MFZ6"/>
      <c r="MGA6"/>
      <c r="MGB6"/>
      <c r="MGC6"/>
      <c r="MGD6"/>
      <c r="MGE6"/>
      <c r="MGF6"/>
      <c r="MGG6"/>
      <c r="MGH6"/>
      <c r="MGI6"/>
      <c r="MGJ6"/>
      <c r="MGK6"/>
      <c r="MGL6"/>
      <c r="MGM6"/>
      <c r="MGN6"/>
      <c r="MGO6"/>
      <c r="MGP6"/>
      <c r="MGQ6"/>
      <c r="MGR6"/>
      <c r="MGS6"/>
      <c r="MGT6"/>
      <c r="MGU6"/>
      <c r="MGV6"/>
      <c r="MGW6"/>
      <c r="MGX6"/>
      <c r="MGY6"/>
      <c r="MGZ6"/>
      <c r="MHA6"/>
      <c r="MHB6"/>
      <c r="MHC6"/>
      <c r="MHD6"/>
      <c r="MHE6"/>
      <c r="MHF6"/>
      <c r="MHG6"/>
      <c r="MHH6"/>
      <c r="MHI6"/>
      <c r="MHJ6"/>
      <c r="MHK6"/>
      <c r="MHL6"/>
      <c r="MHM6"/>
      <c r="MHN6"/>
      <c r="MHO6"/>
      <c r="MHP6"/>
      <c r="MHQ6"/>
      <c r="MHR6"/>
      <c r="MHS6"/>
      <c r="MHT6"/>
      <c r="MHU6"/>
      <c r="MHV6"/>
      <c r="MHW6"/>
      <c r="MHX6"/>
      <c r="MHY6"/>
      <c r="MHZ6"/>
      <c r="MIA6"/>
      <c r="MIB6"/>
      <c r="MIC6"/>
      <c r="MID6"/>
      <c r="MIE6"/>
      <c r="MIF6"/>
      <c r="MIG6"/>
      <c r="MIH6"/>
      <c r="MII6"/>
      <c r="MIJ6"/>
      <c r="MIK6"/>
      <c r="MIL6"/>
      <c r="MIM6"/>
      <c r="MIN6"/>
      <c r="MIO6"/>
      <c r="MIP6"/>
      <c r="MIQ6"/>
      <c r="MIR6"/>
      <c r="MIS6"/>
      <c r="MIT6"/>
      <c r="MIU6"/>
      <c r="MIV6"/>
      <c r="MIW6"/>
      <c r="MIX6"/>
      <c r="MIY6"/>
      <c r="MIZ6"/>
      <c r="MJA6"/>
      <c r="MJB6"/>
      <c r="MJC6"/>
      <c r="MJD6"/>
      <c r="MJE6"/>
      <c r="MJF6"/>
      <c r="MJG6"/>
      <c r="MJH6"/>
      <c r="MJI6"/>
      <c r="MJJ6"/>
      <c r="MJK6"/>
      <c r="MJL6"/>
      <c r="MJM6"/>
      <c r="MJN6"/>
      <c r="MJO6"/>
      <c r="MJP6"/>
      <c r="MJQ6"/>
      <c r="MJR6"/>
      <c r="MJS6"/>
      <c r="MJT6"/>
      <c r="MJU6"/>
      <c r="MJV6"/>
      <c r="MJW6"/>
      <c r="MJX6"/>
      <c r="MJY6"/>
      <c r="MJZ6"/>
      <c r="MKA6"/>
      <c r="MKB6"/>
      <c r="MKC6"/>
      <c r="MKD6"/>
      <c r="MKE6"/>
      <c r="MKF6"/>
      <c r="MKG6"/>
      <c r="MKH6"/>
      <c r="MKI6"/>
      <c r="MKJ6"/>
      <c r="MKK6"/>
      <c r="MKL6"/>
      <c r="MKM6"/>
      <c r="MKN6"/>
      <c r="MKO6"/>
      <c r="MKP6"/>
      <c r="MKQ6"/>
      <c r="MKR6"/>
      <c r="MKS6"/>
      <c r="MKT6"/>
      <c r="MKU6"/>
      <c r="MKV6"/>
      <c r="MKW6"/>
      <c r="MKX6"/>
      <c r="MKY6"/>
      <c r="MKZ6"/>
      <c r="MLA6"/>
      <c r="MLB6"/>
      <c r="MLC6"/>
      <c r="MLD6"/>
      <c r="MLE6"/>
      <c r="MLF6"/>
      <c r="MLG6"/>
      <c r="MLH6"/>
      <c r="MLI6"/>
      <c r="MLJ6"/>
      <c r="MLK6"/>
      <c r="MLL6"/>
      <c r="MLM6"/>
      <c r="MLN6"/>
      <c r="MLO6"/>
      <c r="MLP6"/>
      <c r="MLQ6"/>
      <c r="MLR6"/>
      <c r="MLS6"/>
      <c r="MLT6"/>
      <c r="MLU6"/>
      <c r="MLV6"/>
      <c r="MLW6"/>
      <c r="MLX6"/>
      <c r="MLY6"/>
      <c r="MLZ6"/>
      <c r="MMA6"/>
      <c r="MMB6"/>
      <c r="MMC6"/>
      <c r="MMD6"/>
      <c r="MME6"/>
      <c r="MMF6"/>
      <c r="MMG6"/>
      <c r="MMH6"/>
      <c r="MMI6"/>
      <c r="MMJ6"/>
      <c r="MMK6"/>
      <c r="MML6"/>
      <c r="MMM6"/>
      <c r="MMN6"/>
      <c r="MMO6"/>
      <c r="MMP6"/>
      <c r="MMQ6"/>
      <c r="MMR6"/>
      <c r="MMS6"/>
      <c r="MMT6"/>
      <c r="MMU6"/>
      <c r="MMV6"/>
      <c r="MMW6"/>
      <c r="MMX6"/>
      <c r="MMY6"/>
      <c r="MMZ6"/>
      <c r="MNA6"/>
      <c r="MNB6"/>
      <c r="MNC6"/>
      <c r="MND6"/>
      <c r="MNE6"/>
      <c r="MNF6"/>
      <c r="MNG6"/>
      <c r="MNH6"/>
      <c r="MNI6"/>
      <c r="MNJ6"/>
      <c r="MNK6"/>
      <c r="MNL6"/>
      <c r="MNM6"/>
      <c r="MNN6"/>
      <c r="MNO6"/>
      <c r="MNP6"/>
      <c r="MNQ6"/>
      <c r="MNR6"/>
      <c r="MNS6"/>
      <c r="MNT6"/>
      <c r="MNU6"/>
      <c r="MNV6"/>
      <c r="MNW6"/>
      <c r="MNX6"/>
      <c r="MNY6"/>
      <c r="MNZ6"/>
      <c r="MOA6"/>
      <c r="MOB6"/>
      <c r="MOC6"/>
      <c r="MOD6"/>
      <c r="MOE6"/>
      <c r="MOF6"/>
      <c r="MOG6"/>
      <c r="MOH6"/>
      <c r="MOI6"/>
      <c r="MOJ6"/>
      <c r="MOK6"/>
      <c r="MOL6"/>
      <c r="MOM6"/>
      <c r="MON6"/>
      <c r="MOO6"/>
      <c r="MOP6"/>
      <c r="MOQ6"/>
      <c r="MOR6"/>
      <c r="MOS6"/>
      <c r="MOT6"/>
      <c r="MOU6"/>
      <c r="MOV6"/>
      <c r="MOW6"/>
      <c r="MOX6"/>
      <c r="MOY6"/>
      <c r="MOZ6"/>
      <c r="MPA6"/>
      <c r="MPB6"/>
      <c r="MPC6"/>
      <c r="MPD6"/>
      <c r="MPE6"/>
      <c r="MPF6"/>
      <c r="MPG6"/>
      <c r="MPH6"/>
      <c r="MPI6"/>
      <c r="MPJ6"/>
      <c r="MPK6"/>
      <c r="MPL6"/>
      <c r="MPM6"/>
      <c r="MPN6"/>
      <c r="MPO6"/>
      <c r="MPP6"/>
      <c r="MPQ6"/>
      <c r="MPR6"/>
      <c r="MPS6"/>
      <c r="MPT6"/>
      <c r="MPU6"/>
      <c r="MPV6"/>
      <c r="MPW6"/>
      <c r="MPX6"/>
      <c r="MPY6"/>
      <c r="MPZ6"/>
      <c r="MQA6"/>
      <c r="MQB6"/>
      <c r="MQC6"/>
      <c r="MQD6"/>
      <c r="MQE6"/>
      <c r="MQF6"/>
      <c r="MQG6"/>
      <c r="MQH6"/>
      <c r="MQI6"/>
      <c r="MQJ6"/>
      <c r="MQK6"/>
      <c r="MQL6"/>
      <c r="MQM6"/>
      <c r="MQN6"/>
      <c r="MQO6"/>
      <c r="MQP6"/>
      <c r="MQQ6"/>
      <c r="MQR6"/>
      <c r="MQS6"/>
      <c r="MQT6"/>
      <c r="MQU6"/>
      <c r="MQV6"/>
      <c r="MQW6"/>
      <c r="MQX6"/>
      <c r="MQY6"/>
      <c r="MQZ6"/>
      <c r="MRA6"/>
      <c r="MRB6"/>
      <c r="MRC6"/>
      <c r="MRD6"/>
      <c r="MRE6"/>
      <c r="MRF6"/>
      <c r="MRG6"/>
      <c r="MRH6"/>
      <c r="MRI6"/>
      <c r="MRJ6"/>
      <c r="MRK6"/>
      <c r="MRL6"/>
      <c r="MRM6"/>
      <c r="MRN6"/>
      <c r="MRO6"/>
      <c r="MRP6"/>
      <c r="MRQ6"/>
      <c r="MRR6"/>
      <c r="MRS6"/>
      <c r="MRT6"/>
      <c r="MRU6"/>
      <c r="MRV6"/>
      <c r="MRW6"/>
      <c r="MRX6"/>
      <c r="MRY6"/>
      <c r="MRZ6"/>
      <c r="MSA6"/>
      <c r="MSB6"/>
      <c r="MSC6"/>
      <c r="MSD6"/>
      <c r="MSE6"/>
      <c r="MSF6"/>
      <c r="MSG6"/>
      <c r="MSH6"/>
      <c r="MSI6"/>
      <c r="MSJ6"/>
      <c r="MSK6"/>
      <c r="MSL6"/>
      <c r="MSM6"/>
      <c r="MSN6"/>
      <c r="MSO6"/>
      <c r="MSP6"/>
      <c r="MSQ6"/>
      <c r="MSR6"/>
      <c r="MSS6"/>
      <c r="MST6"/>
      <c r="MSU6"/>
      <c r="MSV6"/>
      <c r="MSW6"/>
      <c r="MSX6"/>
      <c r="MSY6"/>
      <c r="MSZ6"/>
      <c r="MTA6"/>
      <c r="MTB6"/>
      <c r="MTC6"/>
      <c r="MTD6"/>
      <c r="MTE6"/>
      <c r="MTF6"/>
      <c r="MTG6"/>
      <c r="MTH6"/>
      <c r="MTI6"/>
      <c r="MTJ6"/>
      <c r="MTK6"/>
      <c r="MTL6"/>
      <c r="MTM6"/>
      <c r="MTN6"/>
      <c r="MTO6"/>
      <c r="MTP6"/>
      <c r="MTQ6"/>
      <c r="MTR6"/>
      <c r="MTS6"/>
      <c r="MTT6"/>
      <c r="MTU6"/>
      <c r="MTV6"/>
      <c r="MTW6"/>
      <c r="MTX6"/>
      <c r="MTY6"/>
      <c r="MTZ6"/>
      <c r="MUA6"/>
      <c r="MUB6"/>
      <c r="MUC6"/>
      <c r="MUD6"/>
      <c r="MUE6"/>
      <c r="MUF6"/>
      <c r="MUG6"/>
      <c r="MUH6"/>
      <c r="MUI6"/>
      <c r="MUJ6"/>
      <c r="MUK6"/>
      <c r="MUL6"/>
      <c r="MUM6"/>
      <c r="MUN6"/>
      <c r="MUO6"/>
      <c r="MUP6"/>
      <c r="MUQ6"/>
      <c r="MUR6"/>
      <c r="MUS6"/>
      <c r="MUT6"/>
      <c r="MUU6"/>
      <c r="MUV6"/>
      <c r="MUW6"/>
      <c r="MUX6"/>
      <c r="MUY6"/>
      <c r="MUZ6"/>
      <c r="MVA6"/>
      <c r="MVB6"/>
      <c r="MVC6"/>
      <c r="MVD6"/>
      <c r="MVE6"/>
      <c r="MVF6"/>
      <c r="MVG6"/>
      <c r="MVH6"/>
      <c r="MVI6"/>
      <c r="MVJ6"/>
      <c r="MVK6"/>
      <c r="MVL6"/>
      <c r="MVM6"/>
      <c r="MVN6"/>
      <c r="MVO6"/>
      <c r="MVP6"/>
      <c r="MVQ6"/>
      <c r="MVR6"/>
      <c r="MVS6"/>
      <c r="MVT6"/>
      <c r="MVU6"/>
      <c r="MVV6"/>
      <c r="MVW6"/>
      <c r="MVX6"/>
      <c r="MVY6"/>
      <c r="MVZ6"/>
      <c r="MWA6"/>
      <c r="MWB6"/>
      <c r="MWC6"/>
      <c r="MWD6"/>
      <c r="MWE6"/>
      <c r="MWF6"/>
      <c r="MWG6"/>
      <c r="MWH6"/>
      <c r="MWI6"/>
      <c r="MWJ6"/>
      <c r="MWK6"/>
      <c r="MWL6"/>
      <c r="MWM6"/>
      <c r="MWN6"/>
      <c r="MWO6"/>
      <c r="MWP6"/>
      <c r="MWQ6"/>
      <c r="MWR6"/>
      <c r="MWS6"/>
      <c r="MWT6"/>
      <c r="MWU6"/>
      <c r="MWV6"/>
      <c r="MWW6"/>
      <c r="MWX6"/>
      <c r="MWY6"/>
      <c r="MWZ6"/>
      <c r="MXA6"/>
      <c r="MXB6"/>
      <c r="MXC6"/>
      <c r="MXD6"/>
      <c r="MXE6"/>
      <c r="MXF6"/>
      <c r="MXG6"/>
      <c r="MXH6"/>
      <c r="MXI6"/>
      <c r="MXJ6"/>
      <c r="MXK6"/>
      <c r="MXL6"/>
      <c r="MXM6"/>
      <c r="MXN6"/>
      <c r="MXO6"/>
      <c r="MXP6"/>
      <c r="MXQ6"/>
      <c r="MXR6"/>
      <c r="MXS6"/>
      <c r="MXT6"/>
      <c r="MXU6"/>
      <c r="MXV6"/>
      <c r="MXW6"/>
      <c r="MXX6"/>
      <c r="MXY6"/>
      <c r="MXZ6"/>
      <c r="MYA6"/>
      <c r="MYB6"/>
      <c r="MYC6"/>
      <c r="MYD6"/>
      <c r="MYE6"/>
      <c r="MYF6"/>
      <c r="MYG6"/>
      <c r="MYH6"/>
      <c r="MYI6"/>
      <c r="MYJ6"/>
      <c r="MYK6"/>
      <c r="MYL6"/>
      <c r="MYM6"/>
      <c r="MYN6"/>
      <c r="MYO6"/>
      <c r="MYP6"/>
      <c r="MYQ6"/>
      <c r="MYR6"/>
      <c r="MYS6"/>
      <c r="MYT6"/>
      <c r="MYU6"/>
      <c r="MYV6"/>
      <c r="MYW6"/>
      <c r="MYX6"/>
      <c r="MYY6"/>
      <c r="MYZ6"/>
      <c r="MZA6"/>
      <c r="MZB6"/>
      <c r="MZC6"/>
      <c r="MZD6"/>
      <c r="MZE6"/>
      <c r="MZF6"/>
      <c r="MZG6"/>
      <c r="MZH6"/>
      <c r="MZI6"/>
      <c r="MZJ6"/>
      <c r="MZK6"/>
      <c r="MZL6"/>
      <c r="MZM6"/>
      <c r="MZN6"/>
      <c r="MZO6"/>
      <c r="MZP6"/>
      <c r="MZQ6"/>
      <c r="MZR6"/>
      <c r="MZS6"/>
      <c r="MZT6"/>
      <c r="MZU6"/>
      <c r="MZV6"/>
      <c r="MZW6"/>
      <c r="MZX6"/>
      <c r="MZY6"/>
      <c r="MZZ6"/>
      <c r="NAA6"/>
      <c r="NAB6"/>
      <c r="NAC6"/>
      <c r="NAD6"/>
      <c r="NAE6"/>
      <c r="NAF6"/>
      <c r="NAG6"/>
      <c r="NAH6"/>
      <c r="NAI6"/>
      <c r="NAJ6"/>
      <c r="NAK6"/>
      <c r="NAL6"/>
      <c r="NAM6"/>
      <c r="NAN6"/>
      <c r="NAO6"/>
      <c r="NAP6"/>
      <c r="NAQ6"/>
      <c r="NAR6"/>
      <c r="NAS6"/>
      <c r="NAT6"/>
      <c r="NAU6"/>
      <c r="NAV6"/>
      <c r="NAW6"/>
      <c r="NAX6"/>
      <c r="NAY6"/>
      <c r="NAZ6"/>
      <c r="NBA6"/>
      <c r="NBB6"/>
      <c r="NBC6"/>
      <c r="NBD6"/>
      <c r="NBE6"/>
      <c r="NBF6"/>
      <c r="NBG6"/>
      <c r="NBH6"/>
      <c r="NBI6"/>
      <c r="NBJ6"/>
      <c r="NBK6"/>
      <c r="NBL6"/>
      <c r="NBM6"/>
      <c r="NBN6"/>
      <c r="NBO6"/>
      <c r="NBP6"/>
      <c r="NBQ6"/>
      <c r="NBR6"/>
      <c r="NBS6"/>
      <c r="NBT6"/>
      <c r="NBU6"/>
      <c r="NBV6"/>
      <c r="NBW6"/>
      <c r="NBX6"/>
      <c r="NBY6"/>
      <c r="NBZ6"/>
      <c r="NCA6"/>
      <c r="NCB6"/>
      <c r="NCC6"/>
      <c r="NCD6"/>
      <c r="NCE6"/>
      <c r="NCF6"/>
      <c r="NCG6"/>
      <c r="NCH6"/>
      <c r="NCI6"/>
      <c r="NCJ6"/>
      <c r="NCK6"/>
      <c r="NCL6"/>
      <c r="NCM6"/>
      <c r="NCN6"/>
      <c r="NCO6"/>
      <c r="NCP6"/>
      <c r="NCQ6"/>
      <c r="NCR6"/>
      <c r="NCS6"/>
      <c r="NCT6"/>
      <c r="NCU6"/>
      <c r="NCV6"/>
      <c r="NCW6"/>
      <c r="NCX6"/>
      <c r="NCY6"/>
      <c r="NCZ6"/>
      <c r="NDA6"/>
      <c r="NDB6"/>
      <c r="NDC6"/>
      <c r="NDD6"/>
      <c r="NDE6"/>
      <c r="NDF6"/>
      <c r="NDG6"/>
      <c r="NDH6"/>
      <c r="NDI6"/>
      <c r="NDJ6"/>
      <c r="NDK6"/>
      <c r="NDL6"/>
      <c r="NDM6"/>
      <c r="NDN6"/>
      <c r="NDO6"/>
      <c r="NDP6"/>
      <c r="NDQ6"/>
      <c r="NDR6"/>
      <c r="NDS6"/>
      <c r="NDT6"/>
      <c r="NDU6"/>
      <c r="NDV6"/>
      <c r="NDW6"/>
      <c r="NDX6"/>
      <c r="NDY6"/>
      <c r="NDZ6"/>
      <c r="NEA6"/>
      <c r="NEB6"/>
      <c r="NEC6"/>
      <c r="NED6"/>
      <c r="NEE6"/>
      <c r="NEF6"/>
      <c r="NEG6"/>
      <c r="NEH6"/>
      <c r="NEI6"/>
      <c r="NEJ6"/>
      <c r="NEK6"/>
      <c r="NEL6"/>
      <c r="NEM6"/>
      <c r="NEN6"/>
      <c r="NEO6"/>
      <c r="NEP6"/>
      <c r="NEQ6"/>
      <c r="NER6"/>
      <c r="NES6"/>
      <c r="NET6"/>
      <c r="NEU6"/>
      <c r="NEV6"/>
      <c r="NEW6"/>
      <c r="NEX6"/>
      <c r="NEY6"/>
      <c r="NEZ6"/>
      <c r="NFA6"/>
      <c r="NFB6"/>
      <c r="NFC6"/>
      <c r="NFD6"/>
      <c r="NFE6"/>
      <c r="NFF6"/>
      <c r="NFG6"/>
      <c r="NFH6"/>
      <c r="NFI6"/>
      <c r="NFJ6"/>
      <c r="NFK6"/>
      <c r="NFL6"/>
      <c r="NFM6"/>
      <c r="NFN6"/>
      <c r="NFO6"/>
      <c r="NFP6"/>
      <c r="NFQ6"/>
      <c r="NFR6"/>
      <c r="NFS6"/>
      <c r="NFT6"/>
      <c r="NFU6"/>
      <c r="NFV6"/>
      <c r="NFW6"/>
      <c r="NFX6"/>
      <c r="NFY6"/>
      <c r="NFZ6"/>
      <c r="NGA6"/>
      <c r="NGB6"/>
      <c r="NGC6"/>
      <c r="NGD6"/>
      <c r="NGE6"/>
      <c r="NGF6"/>
      <c r="NGG6"/>
      <c r="NGH6"/>
      <c r="NGI6"/>
      <c r="NGJ6"/>
      <c r="NGK6"/>
      <c r="NGL6"/>
      <c r="NGM6"/>
      <c r="NGN6"/>
      <c r="NGO6"/>
      <c r="NGP6"/>
      <c r="NGQ6"/>
      <c r="NGR6"/>
      <c r="NGS6"/>
      <c r="NGT6"/>
      <c r="NGU6"/>
      <c r="NGV6"/>
      <c r="NGW6"/>
      <c r="NGX6"/>
      <c r="NGY6"/>
      <c r="NGZ6"/>
      <c r="NHA6"/>
      <c r="NHB6"/>
      <c r="NHC6"/>
      <c r="NHD6"/>
      <c r="NHE6"/>
      <c r="NHF6"/>
      <c r="NHG6"/>
      <c r="NHH6"/>
      <c r="NHI6"/>
      <c r="NHJ6"/>
      <c r="NHK6"/>
      <c r="NHL6"/>
      <c r="NHM6"/>
      <c r="NHN6"/>
      <c r="NHO6"/>
      <c r="NHP6"/>
      <c r="NHQ6"/>
      <c r="NHR6"/>
      <c r="NHS6"/>
      <c r="NHT6"/>
      <c r="NHU6"/>
      <c r="NHV6"/>
      <c r="NHW6"/>
      <c r="NHX6"/>
      <c r="NHY6"/>
      <c r="NHZ6"/>
      <c r="NIA6"/>
      <c r="NIB6"/>
      <c r="NIC6"/>
      <c r="NID6"/>
      <c r="NIE6"/>
      <c r="NIF6"/>
      <c r="NIG6"/>
      <c r="NIH6"/>
      <c r="NII6"/>
      <c r="NIJ6"/>
      <c r="NIK6"/>
      <c r="NIL6"/>
      <c r="NIM6"/>
      <c r="NIN6"/>
      <c r="NIO6"/>
      <c r="NIP6"/>
      <c r="NIQ6"/>
      <c r="NIR6"/>
      <c r="NIS6"/>
      <c r="NIT6"/>
      <c r="NIU6"/>
      <c r="NIV6"/>
      <c r="NIW6"/>
      <c r="NIX6"/>
      <c r="NIY6"/>
      <c r="NIZ6"/>
      <c r="NJA6"/>
      <c r="NJB6"/>
      <c r="NJC6"/>
      <c r="NJD6"/>
      <c r="NJE6"/>
      <c r="NJF6"/>
      <c r="NJG6"/>
      <c r="NJH6"/>
      <c r="NJI6"/>
      <c r="NJJ6"/>
      <c r="NJK6"/>
      <c r="NJL6"/>
      <c r="NJM6"/>
      <c r="NJN6"/>
      <c r="NJO6"/>
      <c r="NJP6"/>
      <c r="NJQ6"/>
      <c r="NJR6"/>
      <c r="NJS6"/>
      <c r="NJT6"/>
      <c r="NJU6"/>
      <c r="NJV6"/>
      <c r="NJW6"/>
      <c r="NJX6"/>
      <c r="NJY6"/>
      <c r="NJZ6"/>
      <c r="NKA6"/>
      <c r="NKB6"/>
      <c r="NKC6"/>
      <c r="NKD6"/>
      <c r="NKE6"/>
      <c r="NKF6"/>
      <c r="NKG6"/>
      <c r="NKH6"/>
      <c r="NKI6"/>
      <c r="NKJ6"/>
      <c r="NKK6"/>
      <c r="NKL6"/>
      <c r="NKM6"/>
      <c r="NKN6"/>
      <c r="NKO6"/>
      <c r="NKP6"/>
      <c r="NKQ6"/>
      <c r="NKR6"/>
      <c r="NKS6"/>
      <c r="NKT6"/>
      <c r="NKU6"/>
      <c r="NKV6"/>
      <c r="NKW6"/>
      <c r="NKX6"/>
      <c r="NKY6"/>
      <c r="NKZ6"/>
      <c r="NLA6"/>
      <c r="NLB6"/>
      <c r="NLC6"/>
      <c r="NLD6"/>
      <c r="NLE6"/>
      <c r="NLF6"/>
      <c r="NLG6"/>
      <c r="NLH6"/>
      <c r="NLI6"/>
      <c r="NLJ6"/>
      <c r="NLK6"/>
      <c r="NLL6"/>
      <c r="NLM6"/>
      <c r="NLN6"/>
      <c r="NLO6"/>
      <c r="NLP6"/>
      <c r="NLQ6"/>
      <c r="NLR6"/>
      <c r="NLS6"/>
      <c r="NLT6"/>
      <c r="NLU6"/>
      <c r="NLV6"/>
      <c r="NLW6"/>
      <c r="NLX6"/>
      <c r="NLY6"/>
      <c r="NLZ6"/>
      <c r="NMA6"/>
      <c r="NMB6"/>
      <c r="NMC6"/>
      <c r="NMD6"/>
      <c r="NME6"/>
      <c r="NMF6"/>
      <c r="NMG6"/>
      <c r="NMH6"/>
      <c r="NMI6"/>
      <c r="NMJ6"/>
      <c r="NMK6"/>
      <c r="NML6"/>
      <c r="NMM6"/>
      <c r="NMN6"/>
      <c r="NMO6"/>
      <c r="NMP6"/>
      <c r="NMQ6"/>
      <c r="NMR6"/>
      <c r="NMS6"/>
      <c r="NMT6"/>
      <c r="NMU6"/>
      <c r="NMV6"/>
      <c r="NMW6"/>
      <c r="NMX6"/>
      <c r="NMY6"/>
      <c r="NMZ6"/>
      <c r="NNA6"/>
      <c r="NNB6"/>
      <c r="NNC6"/>
      <c r="NND6"/>
      <c r="NNE6"/>
      <c r="NNF6"/>
      <c r="NNG6"/>
      <c r="NNH6"/>
      <c r="NNI6"/>
      <c r="NNJ6"/>
      <c r="NNK6"/>
      <c r="NNL6"/>
      <c r="NNM6"/>
      <c r="NNN6"/>
      <c r="NNO6"/>
      <c r="NNP6"/>
      <c r="NNQ6"/>
      <c r="NNR6"/>
      <c r="NNS6"/>
      <c r="NNT6"/>
      <c r="NNU6"/>
      <c r="NNV6"/>
      <c r="NNW6"/>
      <c r="NNX6"/>
      <c r="NNY6"/>
      <c r="NNZ6"/>
      <c r="NOA6"/>
      <c r="NOB6"/>
      <c r="NOC6"/>
      <c r="NOD6"/>
      <c r="NOE6"/>
      <c r="NOF6"/>
      <c r="NOG6"/>
      <c r="NOH6"/>
      <c r="NOI6"/>
      <c r="NOJ6"/>
      <c r="NOK6"/>
      <c r="NOL6"/>
      <c r="NOM6"/>
      <c r="NON6"/>
      <c r="NOO6"/>
      <c r="NOP6"/>
      <c r="NOQ6"/>
      <c r="NOR6"/>
      <c r="NOS6"/>
      <c r="NOT6"/>
      <c r="NOU6"/>
      <c r="NOV6"/>
      <c r="NOW6"/>
      <c r="NOX6"/>
      <c r="NOY6"/>
      <c r="NOZ6"/>
      <c r="NPA6"/>
      <c r="NPB6"/>
      <c r="NPC6"/>
      <c r="NPD6"/>
      <c r="NPE6"/>
      <c r="NPF6"/>
      <c r="NPG6"/>
      <c r="NPH6"/>
      <c r="NPI6"/>
      <c r="NPJ6"/>
      <c r="NPK6"/>
      <c r="NPL6"/>
      <c r="NPM6"/>
      <c r="NPN6"/>
      <c r="NPO6"/>
      <c r="NPP6"/>
      <c r="NPQ6"/>
      <c r="NPR6"/>
      <c r="NPS6"/>
      <c r="NPT6"/>
      <c r="NPU6"/>
      <c r="NPV6"/>
      <c r="NPW6"/>
      <c r="NPX6"/>
      <c r="NPY6"/>
      <c r="NPZ6"/>
      <c r="NQA6"/>
      <c r="NQB6"/>
      <c r="NQC6"/>
      <c r="NQD6"/>
      <c r="NQE6"/>
      <c r="NQF6"/>
      <c r="NQG6"/>
      <c r="NQH6"/>
      <c r="NQI6"/>
      <c r="NQJ6"/>
      <c r="NQK6"/>
      <c r="NQL6"/>
      <c r="NQM6"/>
      <c r="NQN6"/>
      <c r="NQO6"/>
      <c r="NQP6"/>
      <c r="NQQ6"/>
      <c r="NQR6"/>
      <c r="NQS6"/>
      <c r="NQT6"/>
      <c r="NQU6"/>
      <c r="NQV6"/>
      <c r="NQW6"/>
      <c r="NQX6"/>
      <c r="NQY6"/>
      <c r="NQZ6"/>
      <c r="NRA6"/>
      <c r="NRB6"/>
      <c r="NRC6"/>
      <c r="NRD6"/>
      <c r="NRE6"/>
      <c r="NRF6"/>
      <c r="NRG6"/>
      <c r="NRH6"/>
      <c r="NRI6"/>
      <c r="NRJ6"/>
      <c r="NRK6"/>
      <c r="NRL6"/>
      <c r="NRM6"/>
      <c r="NRN6"/>
      <c r="NRO6"/>
      <c r="NRP6"/>
      <c r="NRQ6"/>
      <c r="NRR6"/>
      <c r="NRS6"/>
      <c r="NRT6"/>
      <c r="NRU6"/>
      <c r="NRV6"/>
      <c r="NRW6"/>
      <c r="NRX6"/>
      <c r="NRY6"/>
      <c r="NRZ6"/>
      <c r="NSA6"/>
      <c r="NSB6"/>
      <c r="NSC6"/>
      <c r="NSD6"/>
      <c r="NSE6"/>
      <c r="NSF6"/>
      <c r="NSG6"/>
      <c r="NSH6"/>
      <c r="NSI6"/>
      <c r="NSJ6"/>
      <c r="NSK6"/>
      <c r="NSL6"/>
      <c r="NSM6"/>
      <c r="NSN6"/>
      <c r="NSO6"/>
      <c r="NSP6"/>
      <c r="NSQ6"/>
      <c r="NSR6"/>
      <c r="NSS6"/>
      <c r="NST6"/>
      <c r="NSU6"/>
      <c r="NSV6"/>
      <c r="NSW6"/>
      <c r="NSX6"/>
      <c r="NSY6"/>
      <c r="NSZ6"/>
      <c r="NTA6"/>
      <c r="NTB6"/>
      <c r="NTC6"/>
      <c r="NTD6"/>
      <c r="NTE6"/>
      <c r="NTF6"/>
      <c r="NTG6"/>
      <c r="NTH6"/>
      <c r="NTI6"/>
      <c r="NTJ6"/>
      <c r="NTK6"/>
      <c r="NTL6"/>
      <c r="NTM6"/>
      <c r="NTN6"/>
      <c r="NTO6"/>
      <c r="NTP6"/>
      <c r="NTQ6"/>
      <c r="NTR6"/>
      <c r="NTS6"/>
      <c r="NTT6"/>
      <c r="NTU6"/>
      <c r="NTV6"/>
      <c r="NTW6"/>
      <c r="NTX6"/>
      <c r="NTY6"/>
      <c r="NTZ6"/>
      <c r="NUA6"/>
      <c r="NUB6"/>
      <c r="NUC6"/>
      <c r="NUD6"/>
      <c r="NUE6"/>
      <c r="NUF6"/>
      <c r="NUG6"/>
      <c r="NUH6"/>
      <c r="NUI6"/>
      <c r="NUJ6"/>
      <c r="NUK6"/>
      <c r="NUL6"/>
      <c r="NUM6"/>
      <c r="NUN6"/>
      <c r="NUO6"/>
      <c r="NUP6"/>
      <c r="NUQ6"/>
      <c r="NUR6"/>
      <c r="NUS6"/>
      <c r="NUT6"/>
      <c r="NUU6"/>
      <c r="NUV6"/>
      <c r="NUW6"/>
      <c r="NUX6"/>
      <c r="NUY6"/>
      <c r="NUZ6"/>
      <c r="NVA6"/>
      <c r="NVB6"/>
      <c r="NVC6"/>
      <c r="NVD6"/>
      <c r="NVE6"/>
      <c r="NVF6"/>
      <c r="NVG6"/>
      <c r="NVH6"/>
      <c r="NVI6"/>
      <c r="NVJ6"/>
      <c r="NVK6"/>
      <c r="NVL6"/>
      <c r="NVM6"/>
      <c r="NVN6"/>
      <c r="NVO6"/>
      <c r="NVP6"/>
      <c r="NVQ6"/>
      <c r="NVR6"/>
      <c r="NVS6"/>
      <c r="NVT6"/>
      <c r="NVU6"/>
      <c r="NVV6"/>
      <c r="NVW6"/>
      <c r="NVX6"/>
      <c r="NVY6"/>
      <c r="NVZ6"/>
      <c r="NWA6"/>
      <c r="NWB6"/>
      <c r="NWC6"/>
      <c r="NWD6"/>
      <c r="NWE6"/>
      <c r="NWF6"/>
      <c r="NWG6"/>
      <c r="NWH6"/>
      <c r="NWI6"/>
      <c r="NWJ6"/>
      <c r="NWK6"/>
      <c r="NWL6"/>
      <c r="NWM6"/>
      <c r="NWN6"/>
      <c r="NWO6"/>
      <c r="NWP6"/>
      <c r="NWQ6"/>
      <c r="NWR6"/>
      <c r="NWS6"/>
      <c r="NWT6"/>
      <c r="NWU6"/>
      <c r="NWV6"/>
      <c r="NWW6"/>
      <c r="NWX6"/>
      <c r="NWY6"/>
      <c r="NWZ6"/>
      <c r="NXA6"/>
      <c r="NXB6"/>
      <c r="NXC6"/>
      <c r="NXD6"/>
      <c r="NXE6"/>
      <c r="NXF6"/>
      <c r="NXG6"/>
      <c r="NXH6"/>
      <c r="NXI6"/>
      <c r="NXJ6"/>
      <c r="NXK6"/>
      <c r="NXL6"/>
      <c r="NXM6"/>
      <c r="NXN6"/>
      <c r="NXO6"/>
      <c r="NXP6"/>
      <c r="NXQ6"/>
      <c r="NXR6"/>
      <c r="NXS6"/>
      <c r="NXT6"/>
      <c r="NXU6"/>
      <c r="NXV6"/>
      <c r="NXW6"/>
      <c r="NXX6"/>
      <c r="NXY6"/>
      <c r="NXZ6"/>
      <c r="NYA6"/>
      <c r="NYB6"/>
      <c r="NYC6"/>
      <c r="NYD6"/>
      <c r="NYE6"/>
      <c r="NYF6"/>
      <c r="NYG6"/>
      <c r="NYH6"/>
      <c r="NYI6"/>
      <c r="NYJ6"/>
      <c r="NYK6"/>
      <c r="NYL6"/>
      <c r="NYM6"/>
      <c r="NYN6"/>
      <c r="NYO6"/>
      <c r="NYP6"/>
      <c r="NYQ6"/>
      <c r="NYR6"/>
      <c r="NYS6"/>
      <c r="NYT6"/>
      <c r="NYU6"/>
      <c r="NYV6"/>
      <c r="NYW6"/>
      <c r="NYX6"/>
      <c r="NYY6"/>
      <c r="NYZ6"/>
      <c r="NZA6"/>
      <c r="NZB6"/>
      <c r="NZC6"/>
      <c r="NZD6"/>
      <c r="NZE6"/>
      <c r="NZF6"/>
      <c r="NZG6"/>
      <c r="NZH6"/>
      <c r="NZI6"/>
      <c r="NZJ6"/>
      <c r="NZK6"/>
      <c r="NZL6"/>
      <c r="NZM6"/>
      <c r="NZN6"/>
      <c r="NZO6"/>
      <c r="NZP6"/>
      <c r="NZQ6"/>
      <c r="NZR6"/>
      <c r="NZS6"/>
      <c r="NZT6"/>
      <c r="NZU6"/>
      <c r="NZV6"/>
      <c r="NZW6"/>
      <c r="NZX6"/>
      <c r="NZY6"/>
      <c r="NZZ6"/>
      <c r="OAA6"/>
      <c r="OAB6"/>
      <c r="OAC6"/>
      <c r="OAD6"/>
      <c r="OAE6"/>
      <c r="OAF6"/>
      <c r="OAG6"/>
      <c r="OAH6"/>
      <c r="OAI6"/>
      <c r="OAJ6"/>
      <c r="OAK6"/>
      <c r="OAL6"/>
      <c r="OAM6"/>
      <c r="OAN6"/>
      <c r="OAO6"/>
      <c r="OAP6"/>
      <c r="OAQ6"/>
      <c r="OAR6"/>
      <c r="OAS6"/>
      <c r="OAT6"/>
      <c r="OAU6"/>
      <c r="OAV6"/>
      <c r="OAW6"/>
      <c r="OAX6"/>
      <c r="OAY6"/>
      <c r="OAZ6"/>
      <c r="OBA6"/>
      <c r="OBB6"/>
      <c r="OBC6"/>
      <c r="OBD6"/>
      <c r="OBE6"/>
      <c r="OBF6"/>
      <c r="OBG6"/>
      <c r="OBH6"/>
      <c r="OBI6"/>
      <c r="OBJ6"/>
      <c r="OBK6"/>
      <c r="OBL6"/>
      <c r="OBM6"/>
      <c r="OBN6"/>
      <c r="OBO6"/>
      <c r="OBP6"/>
      <c r="OBQ6"/>
      <c r="OBR6"/>
      <c r="OBS6"/>
      <c r="OBT6"/>
      <c r="OBU6"/>
      <c r="OBV6"/>
      <c r="OBW6"/>
      <c r="OBX6"/>
      <c r="OBY6"/>
      <c r="OBZ6"/>
      <c r="OCA6"/>
      <c r="OCB6"/>
      <c r="OCC6"/>
      <c r="OCD6"/>
      <c r="OCE6"/>
      <c r="OCF6"/>
      <c r="OCG6"/>
      <c r="OCH6"/>
      <c r="OCI6"/>
      <c r="OCJ6"/>
      <c r="OCK6"/>
      <c r="OCL6"/>
      <c r="OCM6"/>
      <c r="OCN6"/>
      <c r="OCO6"/>
      <c r="OCP6"/>
      <c r="OCQ6"/>
      <c r="OCR6"/>
      <c r="OCS6"/>
      <c r="OCT6"/>
      <c r="OCU6"/>
      <c r="OCV6"/>
      <c r="OCW6"/>
      <c r="OCX6"/>
      <c r="OCY6"/>
      <c r="OCZ6"/>
      <c r="ODA6"/>
      <c r="ODB6"/>
      <c r="ODC6"/>
      <c r="ODD6"/>
      <c r="ODE6"/>
      <c r="ODF6"/>
      <c r="ODG6"/>
      <c r="ODH6"/>
      <c r="ODI6"/>
      <c r="ODJ6"/>
      <c r="ODK6"/>
      <c r="ODL6"/>
      <c r="ODM6"/>
      <c r="ODN6"/>
      <c r="ODO6"/>
      <c r="ODP6"/>
      <c r="ODQ6"/>
      <c r="ODR6"/>
      <c r="ODS6"/>
      <c r="ODT6"/>
      <c r="ODU6"/>
      <c r="ODV6"/>
      <c r="ODW6"/>
      <c r="ODX6"/>
      <c r="ODY6"/>
      <c r="ODZ6"/>
      <c r="OEA6"/>
      <c r="OEB6"/>
      <c r="OEC6"/>
      <c r="OED6"/>
      <c r="OEE6"/>
      <c r="OEF6"/>
      <c r="OEG6"/>
      <c r="OEH6"/>
      <c r="OEI6"/>
      <c r="OEJ6"/>
      <c r="OEK6"/>
      <c r="OEL6"/>
      <c r="OEM6"/>
      <c r="OEN6"/>
      <c r="OEO6"/>
      <c r="OEP6"/>
      <c r="OEQ6"/>
      <c r="OER6"/>
      <c r="OES6"/>
      <c r="OET6"/>
      <c r="OEU6"/>
      <c r="OEV6"/>
      <c r="OEW6"/>
      <c r="OEX6"/>
      <c r="OEY6"/>
      <c r="OEZ6"/>
      <c r="OFA6"/>
      <c r="OFB6"/>
      <c r="OFC6"/>
      <c r="OFD6"/>
      <c r="OFE6"/>
      <c r="OFF6"/>
      <c r="OFG6"/>
      <c r="OFH6"/>
      <c r="OFI6"/>
      <c r="OFJ6"/>
      <c r="OFK6"/>
      <c r="OFL6"/>
      <c r="OFM6"/>
      <c r="OFN6"/>
      <c r="OFO6"/>
      <c r="OFP6"/>
      <c r="OFQ6"/>
      <c r="OFR6"/>
      <c r="OFS6"/>
      <c r="OFT6"/>
      <c r="OFU6"/>
      <c r="OFV6"/>
      <c r="OFW6"/>
      <c r="OFX6"/>
      <c r="OFY6"/>
      <c r="OFZ6"/>
      <c r="OGA6"/>
      <c r="OGB6"/>
      <c r="OGC6"/>
      <c r="OGD6"/>
      <c r="OGE6"/>
      <c r="OGF6"/>
      <c r="OGG6"/>
      <c r="OGH6"/>
      <c r="OGI6"/>
      <c r="OGJ6"/>
      <c r="OGK6"/>
      <c r="OGL6"/>
      <c r="OGM6"/>
      <c r="OGN6"/>
      <c r="OGO6"/>
      <c r="OGP6"/>
      <c r="OGQ6"/>
      <c r="OGR6"/>
      <c r="OGS6"/>
      <c r="OGT6"/>
      <c r="OGU6"/>
      <c r="OGV6"/>
      <c r="OGW6"/>
      <c r="OGX6"/>
      <c r="OGY6"/>
      <c r="OGZ6"/>
      <c r="OHA6"/>
      <c r="OHB6"/>
      <c r="OHC6"/>
      <c r="OHD6"/>
      <c r="OHE6"/>
      <c r="OHF6"/>
      <c r="OHG6"/>
      <c r="OHH6"/>
      <c r="OHI6"/>
      <c r="OHJ6"/>
      <c r="OHK6"/>
      <c r="OHL6"/>
      <c r="OHM6"/>
      <c r="OHN6"/>
      <c r="OHO6"/>
      <c r="OHP6"/>
      <c r="OHQ6"/>
      <c r="OHR6"/>
      <c r="OHS6"/>
      <c r="OHT6"/>
      <c r="OHU6"/>
      <c r="OHV6"/>
      <c r="OHW6"/>
      <c r="OHX6"/>
      <c r="OHY6"/>
      <c r="OHZ6"/>
      <c r="OIA6"/>
      <c r="OIB6"/>
      <c r="OIC6"/>
      <c r="OID6"/>
      <c r="OIE6"/>
      <c r="OIF6"/>
      <c r="OIG6"/>
      <c r="OIH6"/>
      <c r="OII6"/>
      <c r="OIJ6"/>
      <c r="OIK6"/>
      <c r="OIL6"/>
      <c r="OIM6"/>
      <c r="OIN6"/>
      <c r="OIO6"/>
      <c r="OIP6"/>
      <c r="OIQ6"/>
      <c r="OIR6"/>
      <c r="OIS6"/>
      <c r="OIT6"/>
      <c r="OIU6"/>
      <c r="OIV6"/>
      <c r="OIW6"/>
      <c r="OIX6"/>
      <c r="OIY6"/>
      <c r="OIZ6"/>
      <c r="OJA6"/>
      <c r="OJB6"/>
      <c r="OJC6"/>
      <c r="OJD6"/>
      <c r="OJE6"/>
      <c r="OJF6"/>
      <c r="OJG6"/>
      <c r="OJH6"/>
      <c r="OJI6"/>
      <c r="OJJ6"/>
      <c r="OJK6"/>
      <c r="OJL6"/>
      <c r="OJM6"/>
      <c r="OJN6"/>
      <c r="OJO6"/>
      <c r="OJP6"/>
      <c r="OJQ6"/>
      <c r="OJR6"/>
      <c r="OJS6"/>
      <c r="OJT6"/>
      <c r="OJU6"/>
      <c r="OJV6"/>
      <c r="OJW6"/>
      <c r="OJX6"/>
      <c r="OJY6"/>
      <c r="OJZ6"/>
      <c r="OKA6"/>
      <c r="OKB6"/>
      <c r="OKC6"/>
      <c r="OKD6"/>
      <c r="OKE6"/>
      <c r="OKF6"/>
      <c r="OKG6"/>
      <c r="OKH6"/>
      <c r="OKI6"/>
      <c r="OKJ6"/>
      <c r="OKK6"/>
      <c r="OKL6"/>
      <c r="OKM6"/>
      <c r="OKN6"/>
      <c r="OKO6"/>
      <c r="OKP6"/>
      <c r="OKQ6"/>
      <c r="OKR6"/>
      <c r="OKS6"/>
      <c r="OKT6"/>
      <c r="OKU6"/>
      <c r="OKV6"/>
      <c r="OKW6"/>
      <c r="OKX6"/>
      <c r="OKY6"/>
      <c r="OKZ6"/>
      <c r="OLA6"/>
      <c r="OLB6"/>
      <c r="OLC6"/>
      <c r="OLD6"/>
      <c r="OLE6"/>
      <c r="OLF6"/>
      <c r="OLG6"/>
      <c r="OLH6"/>
      <c r="OLI6"/>
      <c r="OLJ6"/>
      <c r="OLK6"/>
      <c r="OLL6"/>
      <c r="OLM6"/>
      <c r="OLN6"/>
      <c r="OLO6"/>
      <c r="OLP6"/>
      <c r="OLQ6"/>
      <c r="OLR6"/>
      <c r="OLS6"/>
      <c r="OLT6"/>
      <c r="OLU6"/>
      <c r="OLV6"/>
      <c r="OLW6"/>
      <c r="OLX6"/>
      <c r="OLY6"/>
      <c r="OLZ6"/>
      <c r="OMA6"/>
      <c r="OMB6"/>
      <c r="OMC6"/>
      <c r="OMD6"/>
      <c r="OME6"/>
      <c r="OMF6"/>
      <c r="OMG6"/>
      <c r="OMH6"/>
      <c r="OMI6"/>
      <c r="OMJ6"/>
      <c r="OMK6"/>
      <c r="OML6"/>
      <c r="OMM6"/>
      <c r="OMN6"/>
      <c r="OMO6"/>
      <c r="OMP6"/>
      <c r="OMQ6"/>
      <c r="OMR6"/>
      <c r="OMS6"/>
      <c r="OMT6"/>
      <c r="OMU6"/>
      <c r="OMV6"/>
      <c r="OMW6"/>
      <c r="OMX6"/>
      <c r="OMY6"/>
      <c r="OMZ6"/>
      <c r="ONA6"/>
      <c r="ONB6"/>
      <c r="ONC6"/>
      <c r="OND6"/>
      <c r="ONE6"/>
      <c r="ONF6"/>
      <c r="ONG6"/>
      <c r="ONH6"/>
      <c r="ONI6"/>
      <c r="ONJ6"/>
      <c r="ONK6"/>
      <c r="ONL6"/>
      <c r="ONM6"/>
      <c r="ONN6"/>
      <c r="ONO6"/>
      <c r="ONP6"/>
      <c r="ONQ6"/>
      <c r="ONR6"/>
      <c r="ONS6"/>
      <c r="ONT6"/>
      <c r="ONU6"/>
      <c r="ONV6"/>
      <c r="ONW6"/>
      <c r="ONX6"/>
      <c r="ONY6"/>
      <c r="ONZ6"/>
      <c r="OOA6"/>
      <c r="OOB6"/>
      <c r="OOC6"/>
      <c r="OOD6"/>
      <c r="OOE6"/>
      <c r="OOF6"/>
      <c r="OOG6"/>
      <c r="OOH6"/>
      <c r="OOI6"/>
      <c r="OOJ6"/>
      <c r="OOK6"/>
      <c r="OOL6"/>
      <c r="OOM6"/>
      <c r="OON6"/>
      <c r="OOO6"/>
      <c r="OOP6"/>
      <c r="OOQ6"/>
      <c r="OOR6"/>
      <c r="OOS6"/>
      <c r="OOT6"/>
      <c r="OOU6"/>
      <c r="OOV6"/>
      <c r="OOW6"/>
      <c r="OOX6"/>
      <c r="OOY6"/>
      <c r="OOZ6"/>
      <c r="OPA6"/>
      <c r="OPB6"/>
      <c r="OPC6"/>
      <c r="OPD6"/>
      <c r="OPE6"/>
      <c r="OPF6"/>
      <c r="OPG6"/>
      <c r="OPH6"/>
      <c r="OPI6"/>
      <c r="OPJ6"/>
      <c r="OPK6"/>
      <c r="OPL6"/>
      <c r="OPM6"/>
      <c r="OPN6"/>
      <c r="OPO6"/>
      <c r="OPP6"/>
      <c r="OPQ6"/>
      <c r="OPR6"/>
      <c r="OPS6"/>
      <c r="OPT6"/>
      <c r="OPU6"/>
      <c r="OPV6"/>
      <c r="OPW6"/>
      <c r="OPX6"/>
      <c r="OPY6"/>
      <c r="OPZ6"/>
      <c r="OQA6"/>
      <c r="OQB6"/>
      <c r="OQC6"/>
      <c r="OQD6"/>
      <c r="OQE6"/>
      <c r="OQF6"/>
      <c r="OQG6"/>
      <c r="OQH6"/>
      <c r="OQI6"/>
      <c r="OQJ6"/>
      <c r="OQK6"/>
      <c r="OQL6"/>
      <c r="OQM6"/>
      <c r="OQN6"/>
      <c r="OQO6"/>
      <c r="OQP6"/>
      <c r="OQQ6"/>
      <c r="OQR6"/>
      <c r="OQS6"/>
      <c r="OQT6"/>
      <c r="OQU6"/>
      <c r="OQV6"/>
      <c r="OQW6"/>
      <c r="OQX6"/>
      <c r="OQY6"/>
      <c r="OQZ6"/>
      <c r="ORA6"/>
      <c r="ORB6"/>
      <c r="ORC6"/>
      <c r="ORD6"/>
      <c r="ORE6"/>
      <c r="ORF6"/>
      <c r="ORG6"/>
      <c r="ORH6"/>
      <c r="ORI6"/>
      <c r="ORJ6"/>
      <c r="ORK6"/>
      <c r="ORL6"/>
      <c r="ORM6"/>
      <c r="ORN6"/>
      <c r="ORO6"/>
      <c r="ORP6"/>
      <c r="ORQ6"/>
      <c r="ORR6"/>
      <c r="ORS6"/>
      <c r="ORT6"/>
      <c r="ORU6"/>
      <c r="ORV6"/>
      <c r="ORW6"/>
      <c r="ORX6"/>
      <c r="ORY6"/>
      <c r="ORZ6"/>
      <c r="OSA6"/>
      <c r="OSB6"/>
      <c r="OSC6"/>
      <c r="OSD6"/>
      <c r="OSE6"/>
      <c r="OSF6"/>
      <c r="OSG6"/>
      <c r="OSH6"/>
      <c r="OSI6"/>
      <c r="OSJ6"/>
      <c r="OSK6"/>
      <c r="OSL6"/>
      <c r="OSM6"/>
      <c r="OSN6"/>
      <c r="OSO6"/>
      <c r="OSP6"/>
      <c r="OSQ6"/>
      <c r="OSR6"/>
      <c r="OSS6"/>
      <c r="OST6"/>
      <c r="OSU6"/>
      <c r="OSV6"/>
      <c r="OSW6"/>
      <c r="OSX6"/>
      <c r="OSY6"/>
      <c r="OSZ6"/>
      <c r="OTA6"/>
      <c r="OTB6"/>
      <c r="OTC6"/>
      <c r="OTD6"/>
      <c r="OTE6"/>
      <c r="OTF6"/>
      <c r="OTG6"/>
      <c r="OTH6"/>
      <c r="OTI6"/>
      <c r="OTJ6"/>
      <c r="OTK6"/>
      <c r="OTL6"/>
      <c r="OTM6"/>
      <c r="OTN6"/>
      <c r="OTO6"/>
      <c r="OTP6"/>
      <c r="OTQ6"/>
      <c r="OTR6"/>
      <c r="OTS6"/>
      <c r="OTT6"/>
      <c r="OTU6"/>
      <c r="OTV6"/>
      <c r="OTW6"/>
      <c r="OTX6"/>
      <c r="OTY6"/>
      <c r="OTZ6"/>
      <c r="OUA6"/>
      <c r="OUB6"/>
      <c r="OUC6"/>
      <c r="OUD6"/>
      <c r="OUE6"/>
      <c r="OUF6"/>
      <c r="OUG6"/>
      <c r="OUH6"/>
      <c r="OUI6"/>
      <c r="OUJ6"/>
      <c r="OUK6"/>
      <c r="OUL6"/>
      <c r="OUM6"/>
      <c r="OUN6"/>
      <c r="OUO6"/>
      <c r="OUP6"/>
      <c r="OUQ6"/>
      <c r="OUR6"/>
      <c r="OUS6"/>
      <c r="OUT6"/>
      <c r="OUU6"/>
      <c r="OUV6"/>
      <c r="OUW6"/>
      <c r="OUX6"/>
      <c r="OUY6"/>
      <c r="OUZ6"/>
      <c r="OVA6"/>
      <c r="OVB6"/>
      <c r="OVC6"/>
      <c r="OVD6"/>
      <c r="OVE6"/>
      <c r="OVF6"/>
      <c r="OVG6"/>
      <c r="OVH6"/>
      <c r="OVI6"/>
      <c r="OVJ6"/>
      <c r="OVK6"/>
      <c r="OVL6"/>
      <c r="OVM6"/>
      <c r="OVN6"/>
      <c r="OVO6"/>
      <c r="OVP6"/>
      <c r="OVQ6"/>
      <c r="OVR6"/>
      <c r="OVS6"/>
      <c r="OVT6"/>
      <c r="OVU6"/>
      <c r="OVV6"/>
      <c r="OVW6"/>
      <c r="OVX6"/>
      <c r="OVY6"/>
      <c r="OVZ6"/>
      <c r="OWA6"/>
      <c r="OWB6"/>
      <c r="OWC6"/>
      <c r="OWD6"/>
      <c r="OWE6"/>
      <c r="OWF6"/>
      <c r="OWG6"/>
      <c r="OWH6"/>
      <c r="OWI6"/>
      <c r="OWJ6"/>
      <c r="OWK6"/>
      <c r="OWL6"/>
      <c r="OWM6"/>
      <c r="OWN6"/>
      <c r="OWO6"/>
      <c r="OWP6"/>
      <c r="OWQ6"/>
      <c r="OWR6"/>
      <c r="OWS6"/>
      <c r="OWT6"/>
      <c r="OWU6"/>
      <c r="OWV6"/>
      <c r="OWW6"/>
      <c r="OWX6"/>
      <c r="OWY6"/>
      <c r="OWZ6"/>
      <c r="OXA6"/>
      <c r="OXB6"/>
      <c r="OXC6"/>
      <c r="OXD6"/>
      <c r="OXE6"/>
      <c r="OXF6"/>
      <c r="OXG6"/>
      <c r="OXH6"/>
      <c r="OXI6"/>
      <c r="OXJ6"/>
      <c r="OXK6"/>
      <c r="OXL6"/>
      <c r="OXM6"/>
      <c r="OXN6"/>
      <c r="OXO6"/>
      <c r="OXP6"/>
      <c r="OXQ6"/>
      <c r="OXR6"/>
      <c r="OXS6"/>
      <c r="OXT6"/>
      <c r="OXU6"/>
      <c r="OXV6"/>
      <c r="OXW6"/>
      <c r="OXX6"/>
      <c r="OXY6"/>
      <c r="OXZ6"/>
      <c r="OYA6"/>
      <c r="OYB6"/>
      <c r="OYC6"/>
      <c r="OYD6"/>
      <c r="OYE6"/>
      <c r="OYF6"/>
      <c r="OYG6"/>
      <c r="OYH6"/>
      <c r="OYI6"/>
      <c r="OYJ6"/>
      <c r="OYK6"/>
      <c r="OYL6"/>
      <c r="OYM6"/>
      <c r="OYN6"/>
      <c r="OYO6"/>
      <c r="OYP6"/>
      <c r="OYQ6"/>
      <c r="OYR6"/>
      <c r="OYS6"/>
      <c r="OYT6"/>
      <c r="OYU6"/>
      <c r="OYV6"/>
      <c r="OYW6"/>
      <c r="OYX6"/>
      <c r="OYY6"/>
      <c r="OYZ6"/>
      <c r="OZA6"/>
      <c r="OZB6"/>
      <c r="OZC6"/>
      <c r="OZD6"/>
      <c r="OZE6"/>
      <c r="OZF6"/>
      <c r="OZG6"/>
      <c r="OZH6"/>
      <c r="OZI6"/>
      <c r="OZJ6"/>
      <c r="OZK6"/>
      <c r="OZL6"/>
      <c r="OZM6"/>
      <c r="OZN6"/>
      <c r="OZO6"/>
      <c r="OZP6"/>
      <c r="OZQ6"/>
      <c r="OZR6"/>
      <c r="OZS6"/>
      <c r="OZT6"/>
      <c r="OZU6"/>
      <c r="OZV6"/>
      <c r="OZW6"/>
      <c r="OZX6"/>
      <c r="OZY6"/>
      <c r="OZZ6"/>
      <c r="PAA6"/>
      <c r="PAB6"/>
      <c r="PAC6"/>
      <c r="PAD6"/>
      <c r="PAE6"/>
      <c r="PAF6"/>
      <c r="PAG6"/>
      <c r="PAH6"/>
      <c r="PAI6"/>
      <c r="PAJ6"/>
      <c r="PAK6"/>
      <c r="PAL6"/>
      <c r="PAM6"/>
      <c r="PAN6"/>
      <c r="PAO6"/>
      <c r="PAP6"/>
      <c r="PAQ6"/>
      <c r="PAR6"/>
      <c r="PAS6"/>
      <c r="PAT6"/>
      <c r="PAU6"/>
      <c r="PAV6"/>
      <c r="PAW6"/>
      <c r="PAX6"/>
      <c r="PAY6"/>
      <c r="PAZ6"/>
      <c r="PBA6"/>
      <c r="PBB6"/>
      <c r="PBC6"/>
      <c r="PBD6"/>
      <c r="PBE6"/>
      <c r="PBF6"/>
      <c r="PBG6"/>
      <c r="PBH6"/>
      <c r="PBI6"/>
      <c r="PBJ6"/>
      <c r="PBK6"/>
      <c r="PBL6"/>
      <c r="PBM6"/>
      <c r="PBN6"/>
      <c r="PBO6"/>
      <c r="PBP6"/>
      <c r="PBQ6"/>
      <c r="PBR6"/>
      <c r="PBS6"/>
      <c r="PBT6"/>
      <c r="PBU6"/>
      <c r="PBV6"/>
      <c r="PBW6"/>
      <c r="PBX6"/>
      <c r="PBY6"/>
      <c r="PBZ6"/>
      <c r="PCA6"/>
      <c r="PCB6"/>
      <c r="PCC6"/>
      <c r="PCD6"/>
      <c r="PCE6"/>
      <c r="PCF6"/>
      <c r="PCG6"/>
      <c r="PCH6"/>
      <c r="PCI6"/>
      <c r="PCJ6"/>
      <c r="PCK6"/>
      <c r="PCL6"/>
      <c r="PCM6"/>
      <c r="PCN6"/>
      <c r="PCO6"/>
      <c r="PCP6"/>
      <c r="PCQ6"/>
      <c r="PCR6"/>
      <c r="PCS6"/>
      <c r="PCT6"/>
      <c r="PCU6"/>
      <c r="PCV6"/>
      <c r="PCW6"/>
      <c r="PCX6"/>
      <c r="PCY6"/>
      <c r="PCZ6"/>
      <c r="PDA6"/>
      <c r="PDB6"/>
      <c r="PDC6"/>
      <c r="PDD6"/>
      <c r="PDE6"/>
      <c r="PDF6"/>
      <c r="PDG6"/>
      <c r="PDH6"/>
      <c r="PDI6"/>
      <c r="PDJ6"/>
      <c r="PDK6"/>
      <c r="PDL6"/>
      <c r="PDM6"/>
      <c r="PDN6"/>
      <c r="PDO6"/>
      <c r="PDP6"/>
      <c r="PDQ6"/>
      <c r="PDR6"/>
      <c r="PDS6"/>
      <c r="PDT6"/>
      <c r="PDU6"/>
      <c r="PDV6"/>
      <c r="PDW6"/>
      <c r="PDX6"/>
      <c r="PDY6"/>
      <c r="PDZ6"/>
      <c r="PEA6"/>
      <c r="PEB6"/>
      <c r="PEC6"/>
      <c r="PED6"/>
      <c r="PEE6"/>
      <c r="PEF6"/>
      <c r="PEG6"/>
      <c r="PEH6"/>
      <c r="PEI6"/>
      <c r="PEJ6"/>
      <c r="PEK6"/>
      <c r="PEL6"/>
      <c r="PEM6"/>
      <c r="PEN6"/>
      <c r="PEO6"/>
      <c r="PEP6"/>
      <c r="PEQ6"/>
      <c r="PER6"/>
      <c r="PES6"/>
      <c r="PET6"/>
      <c r="PEU6"/>
      <c r="PEV6"/>
      <c r="PEW6"/>
      <c r="PEX6"/>
      <c r="PEY6"/>
      <c r="PEZ6"/>
      <c r="PFA6"/>
      <c r="PFB6"/>
      <c r="PFC6"/>
      <c r="PFD6"/>
      <c r="PFE6"/>
      <c r="PFF6"/>
      <c r="PFG6"/>
      <c r="PFH6"/>
      <c r="PFI6"/>
      <c r="PFJ6"/>
      <c r="PFK6"/>
      <c r="PFL6"/>
      <c r="PFM6"/>
      <c r="PFN6"/>
      <c r="PFO6"/>
      <c r="PFP6"/>
      <c r="PFQ6"/>
      <c r="PFR6"/>
      <c r="PFS6"/>
      <c r="PFT6"/>
      <c r="PFU6"/>
      <c r="PFV6"/>
      <c r="PFW6"/>
      <c r="PFX6"/>
      <c r="PFY6"/>
      <c r="PFZ6"/>
      <c r="PGA6"/>
      <c r="PGB6"/>
      <c r="PGC6"/>
      <c r="PGD6"/>
      <c r="PGE6"/>
      <c r="PGF6"/>
      <c r="PGG6"/>
      <c r="PGH6"/>
      <c r="PGI6"/>
      <c r="PGJ6"/>
      <c r="PGK6"/>
      <c r="PGL6"/>
      <c r="PGM6"/>
      <c r="PGN6"/>
      <c r="PGO6"/>
      <c r="PGP6"/>
      <c r="PGQ6"/>
      <c r="PGR6"/>
      <c r="PGS6"/>
      <c r="PGT6"/>
      <c r="PGU6"/>
      <c r="PGV6"/>
      <c r="PGW6"/>
      <c r="PGX6"/>
      <c r="PGY6"/>
      <c r="PGZ6"/>
      <c r="PHA6"/>
      <c r="PHB6"/>
      <c r="PHC6"/>
      <c r="PHD6"/>
      <c r="PHE6"/>
      <c r="PHF6"/>
      <c r="PHG6"/>
      <c r="PHH6"/>
      <c r="PHI6"/>
      <c r="PHJ6"/>
      <c r="PHK6"/>
      <c r="PHL6"/>
      <c r="PHM6"/>
      <c r="PHN6"/>
      <c r="PHO6"/>
      <c r="PHP6"/>
      <c r="PHQ6"/>
      <c r="PHR6"/>
      <c r="PHS6"/>
      <c r="PHT6"/>
      <c r="PHU6"/>
      <c r="PHV6"/>
      <c r="PHW6"/>
      <c r="PHX6"/>
      <c r="PHY6"/>
      <c r="PHZ6"/>
      <c r="PIA6"/>
      <c r="PIB6"/>
      <c r="PIC6"/>
      <c r="PID6"/>
      <c r="PIE6"/>
      <c r="PIF6"/>
      <c r="PIG6"/>
      <c r="PIH6"/>
      <c r="PII6"/>
      <c r="PIJ6"/>
      <c r="PIK6"/>
      <c r="PIL6"/>
      <c r="PIM6"/>
      <c r="PIN6"/>
      <c r="PIO6"/>
      <c r="PIP6"/>
      <c r="PIQ6"/>
      <c r="PIR6"/>
      <c r="PIS6"/>
      <c r="PIT6"/>
      <c r="PIU6"/>
      <c r="PIV6"/>
      <c r="PIW6"/>
      <c r="PIX6"/>
      <c r="PIY6"/>
      <c r="PIZ6"/>
      <c r="PJA6"/>
      <c r="PJB6"/>
      <c r="PJC6"/>
      <c r="PJD6"/>
      <c r="PJE6"/>
      <c r="PJF6"/>
      <c r="PJG6"/>
      <c r="PJH6"/>
      <c r="PJI6"/>
      <c r="PJJ6"/>
      <c r="PJK6"/>
      <c r="PJL6"/>
      <c r="PJM6"/>
      <c r="PJN6"/>
      <c r="PJO6"/>
      <c r="PJP6"/>
      <c r="PJQ6"/>
      <c r="PJR6"/>
      <c r="PJS6"/>
      <c r="PJT6"/>
      <c r="PJU6"/>
      <c r="PJV6"/>
      <c r="PJW6"/>
      <c r="PJX6"/>
      <c r="PJY6"/>
      <c r="PJZ6"/>
      <c r="PKA6"/>
      <c r="PKB6"/>
      <c r="PKC6"/>
      <c r="PKD6"/>
      <c r="PKE6"/>
      <c r="PKF6"/>
      <c r="PKG6"/>
      <c r="PKH6"/>
      <c r="PKI6"/>
      <c r="PKJ6"/>
      <c r="PKK6"/>
      <c r="PKL6"/>
      <c r="PKM6"/>
      <c r="PKN6"/>
      <c r="PKO6"/>
      <c r="PKP6"/>
      <c r="PKQ6"/>
      <c r="PKR6"/>
      <c r="PKS6"/>
      <c r="PKT6"/>
      <c r="PKU6"/>
      <c r="PKV6"/>
      <c r="PKW6"/>
      <c r="PKX6"/>
      <c r="PKY6"/>
      <c r="PKZ6"/>
      <c r="PLA6"/>
      <c r="PLB6"/>
      <c r="PLC6"/>
      <c r="PLD6"/>
      <c r="PLE6"/>
      <c r="PLF6"/>
      <c r="PLG6"/>
      <c r="PLH6"/>
      <c r="PLI6"/>
      <c r="PLJ6"/>
      <c r="PLK6"/>
      <c r="PLL6"/>
      <c r="PLM6"/>
      <c r="PLN6"/>
      <c r="PLO6"/>
      <c r="PLP6"/>
      <c r="PLQ6"/>
      <c r="PLR6"/>
      <c r="PLS6"/>
      <c r="PLT6"/>
      <c r="PLU6"/>
      <c r="PLV6"/>
      <c r="PLW6"/>
      <c r="PLX6"/>
      <c r="PLY6"/>
      <c r="PLZ6"/>
      <c r="PMA6"/>
      <c r="PMB6"/>
      <c r="PMC6"/>
      <c r="PMD6"/>
      <c r="PME6"/>
      <c r="PMF6"/>
      <c r="PMG6"/>
      <c r="PMH6"/>
      <c r="PMI6"/>
      <c r="PMJ6"/>
      <c r="PMK6"/>
      <c r="PML6"/>
      <c r="PMM6"/>
      <c r="PMN6"/>
      <c r="PMO6"/>
      <c r="PMP6"/>
      <c r="PMQ6"/>
      <c r="PMR6"/>
      <c r="PMS6"/>
      <c r="PMT6"/>
      <c r="PMU6"/>
      <c r="PMV6"/>
      <c r="PMW6"/>
      <c r="PMX6"/>
      <c r="PMY6"/>
      <c r="PMZ6"/>
      <c r="PNA6"/>
      <c r="PNB6"/>
      <c r="PNC6"/>
      <c r="PND6"/>
      <c r="PNE6"/>
      <c r="PNF6"/>
      <c r="PNG6"/>
      <c r="PNH6"/>
      <c r="PNI6"/>
      <c r="PNJ6"/>
      <c r="PNK6"/>
      <c r="PNL6"/>
      <c r="PNM6"/>
      <c r="PNN6"/>
      <c r="PNO6"/>
      <c r="PNP6"/>
      <c r="PNQ6"/>
      <c r="PNR6"/>
      <c r="PNS6"/>
      <c r="PNT6"/>
      <c r="PNU6"/>
      <c r="PNV6"/>
      <c r="PNW6"/>
      <c r="PNX6"/>
      <c r="PNY6"/>
      <c r="PNZ6"/>
      <c r="POA6"/>
      <c r="POB6"/>
      <c r="POC6"/>
      <c r="POD6"/>
      <c r="POE6"/>
      <c r="POF6"/>
      <c r="POG6"/>
      <c r="POH6"/>
      <c r="POI6"/>
      <c r="POJ6"/>
      <c r="POK6"/>
      <c r="POL6"/>
      <c r="POM6"/>
      <c r="PON6"/>
      <c r="POO6"/>
      <c r="POP6"/>
      <c r="POQ6"/>
      <c r="POR6"/>
      <c r="POS6"/>
      <c r="POT6"/>
      <c r="POU6"/>
      <c r="POV6"/>
      <c r="POW6"/>
      <c r="POX6"/>
      <c r="POY6"/>
      <c r="POZ6"/>
      <c r="PPA6"/>
      <c r="PPB6"/>
      <c r="PPC6"/>
      <c r="PPD6"/>
      <c r="PPE6"/>
      <c r="PPF6"/>
      <c r="PPG6"/>
      <c r="PPH6"/>
      <c r="PPI6"/>
      <c r="PPJ6"/>
      <c r="PPK6"/>
      <c r="PPL6"/>
      <c r="PPM6"/>
      <c r="PPN6"/>
      <c r="PPO6"/>
      <c r="PPP6"/>
      <c r="PPQ6"/>
      <c r="PPR6"/>
      <c r="PPS6"/>
      <c r="PPT6"/>
      <c r="PPU6"/>
      <c r="PPV6"/>
      <c r="PPW6"/>
      <c r="PPX6"/>
      <c r="PPY6"/>
      <c r="PPZ6"/>
      <c r="PQA6"/>
      <c r="PQB6"/>
      <c r="PQC6"/>
      <c r="PQD6"/>
      <c r="PQE6"/>
      <c r="PQF6"/>
      <c r="PQG6"/>
      <c r="PQH6"/>
      <c r="PQI6"/>
      <c r="PQJ6"/>
      <c r="PQK6"/>
      <c r="PQL6"/>
      <c r="PQM6"/>
      <c r="PQN6"/>
      <c r="PQO6"/>
      <c r="PQP6"/>
      <c r="PQQ6"/>
      <c r="PQR6"/>
      <c r="PQS6"/>
      <c r="PQT6"/>
      <c r="PQU6"/>
      <c r="PQV6"/>
      <c r="PQW6"/>
      <c r="PQX6"/>
      <c r="PQY6"/>
      <c r="PQZ6"/>
      <c r="PRA6"/>
      <c r="PRB6"/>
      <c r="PRC6"/>
      <c r="PRD6"/>
      <c r="PRE6"/>
      <c r="PRF6"/>
      <c r="PRG6"/>
      <c r="PRH6"/>
      <c r="PRI6"/>
      <c r="PRJ6"/>
      <c r="PRK6"/>
      <c r="PRL6"/>
      <c r="PRM6"/>
      <c r="PRN6"/>
      <c r="PRO6"/>
      <c r="PRP6"/>
      <c r="PRQ6"/>
      <c r="PRR6"/>
      <c r="PRS6"/>
      <c r="PRT6"/>
      <c r="PRU6"/>
      <c r="PRV6"/>
      <c r="PRW6"/>
      <c r="PRX6"/>
      <c r="PRY6"/>
      <c r="PRZ6"/>
      <c r="PSA6"/>
      <c r="PSB6"/>
      <c r="PSC6"/>
      <c r="PSD6"/>
      <c r="PSE6"/>
      <c r="PSF6"/>
      <c r="PSG6"/>
      <c r="PSH6"/>
      <c r="PSI6"/>
      <c r="PSJ6"/>
      <c r="PSK6"/>
      <c r="PSL6"/>
      <c r="PSM6"/>
      <c r="PSN6"/>
      <c r="PSO6"/>
      <c r="PSP6"/>
      <c r="PSQ6"/>
      <c r="PSR6"/>
      <c r="PSS6"/>
      <c r="PST6"/>
      <c r="PSU6"/>
      <c r="PSV6"/>
      <c r="PSW6"/>
      <c r="PSX6"/>
      <c r="PSY6"/>
      <c r="PSZ6"/>
      <c r="PTA6"/>
      <c r="PTB6"/>
      <c r="PTC6"/>
      <c r="PTD6"/>
      <c r="PTE6"/>
      <c r="PTF6"/>
      <c r="PTG6"/>
      <c r="PTH6"/>
      <c r="PTI6"/>
      <c r="PTJ6"/>
      <c r="PTK6"/>
      <c r="PTL6"/>
      <c r="PTM6"/>
      <c r="PTN6"/>
      <c r="PTO6"/>
      <c r="PTP6"/>
      <c r="PTQ6"/>
      <c r="PTR6"/>
      <c r="PTS6"/>
      <c r="PTT6"/>
      <c r="PTU6"/>
      <c r="PTV6"/>
      <c r="PTW6"/>
      <c r="PTX6"/>
      <c r="PTY6"/>
      <c r="PTZ6"/>
      <c r="PUA6"/>
      <c r="PUB6"/>
      <c r="PUC6"/>
      <c r="PUD6"/>
      <c r="PUE6"/>
      <c r="PUF6"/>
      <c r="PUG6"/>
      <c r="PUH6"/>
      <c r="PUI6"/>
      <c r="PUJ6"/>
      <c r="PUK6"/>
      <c r="PUL6"/>
      <c r="PUM6"/>
      <c r="PUN6"/>
      <c r="PUO6"/>
      <c r="PUP6"/>
      <c r="PUQ6"/>
      <c r="PUR6"/>
      <c r="PUS6"/>
      <c r="PUT6"/>
      <c r="PUU6"/>
      <c r="PUV6"/>
      <c r="PUW6"/>
      <c r="PUX6"/>
      <c r="PUY6"/>
      <c r="PUZ6"/>
      <c r="PVA6"/>
      <c r="PVB6"/>
      <c r="PVC6"/>
      <c r="PVD6"/>
      <c r="PVE6"/>
      <c r="PVF6"/>
      <c r="PVG6"/>
      <c r="PVH6"/>
      <c r="PVI6"/>
      <c r="PVJ6"/>
      <c r="PVK6"/>
      <c r="PVL6"/>
      <c r="PVM6"/>
      <c r="PVN6"/>
      <c r="PVO6"/>
      <c r="PVP6"/>
      <c r="PVQ6"/>
      <c r="PVR6"/>
      <c r="PVS6"/>
      <c r="PVT6"/>
      <c r="PVU6"/>
      <c r="PVV6"/>
      <c r="PVW6"/>
      <c r="PVX6"/>
      <c r="PVY6"/>
      <c r="PVZ6"/>
      <c r="PWA6"/>
      <c r="PWB6"/>
      <c r="PWC6"/>
      <c r="PWD6"/>
      <c r="PWE6"/>
      <c r="PWF6"/>
      <c r="PWG6"/>
      <c r="PWH6"/>
      <c r="PWI6"/>
      <c r="PWJ6"/>
      <c r="PWK6"/>
      <c r="PWL6"/>
      <c r="PWM6"/>
      <c r="PWN6"/>
      <c r="PWO6"/>
      <c r="PWP6"/>
      <c r="PWQ6"/>
      <c r="PWR6"/>
      <c r="PWS6"/>
      <c r="PWT6"/>
      <c r="PWU6"/>
      <c r="PWV6"/>
      <c r="PWW6"/>
      <c r="PWX6"/>
      <c r="PWY6"/>
      <c r="PWZ6"/>
      <c r="PXA6"/>
      <c r="PXB6"/>
      <c r="PXC6"/>
      <c r="PXD6"/>
      <c r="PXE6"/>
      <c r="PXF6"/>
      <c r="PXG6"/>
      <c r="PXH6"/>
      <c r="PXI6"/>
      <c r="PXJ6"/>
      <c r="PXK6"/>
      <c r="PXL6"/>
      <c r="PXM6"/>
      <c r="PXN6"/>
      <c r="PXO6"/>
      <c r="PXP6"/>
      <c r="PXQ6"/>
      <c r="PXR6"/>
      <c r="PXS6"/>
      <c r="PXT6"/>
      <c r="PXU6"/>
      <c r="PXV6"/>
      <c r="PXW6"/>
      <c r="PXX6"/>
      <c r="PXY6"/>
      <c r="PXZ6"/>
      <c r="PYA6"/>
      <c r="PYB6"/>
      <c r="PYC6"/>
      <c r="PYD6"/>
      <c r="PYE6"/>
      <c r="PYF6"/>
      <c r="PYG6"/>
      <c r="PYH6"/>
      <c r="PYI6"/>
      <c r="PYJ6"/>
      <c r="PYK6"/>
      <c r="PYL6"/>
      <c r="PYM6"/>
      <c r="PYN6"/>
      <c r="PYO6"/>
      <c r="PYP6"/>
      <c r="PYQ6"/>
      <c r="PYR6"/>
      <c r="PYS6"/>
      <c r="PYT6"/>
      <c r="PYU6"/>
      <c r="PYV6"/>
      <c r="PYW6"/>
      <c r="PYX6"/>
      <c r="PYY6"/>
      <c r="PYZ6"/>
      <c r="PZA6"/>
      <c r="PZB6"/>
      <c r="PZC6"/>
      <c r="PZD6"/>
      <c r="PZE6"/>
      <c r="PZF6"/>
      <c r="PZG6"/>
      <c r="PZH6"/>
      <c r="PZI6"/>
      <c r="PZJ6"/>
      <c r="PZK6"/>
      <c r="PZL6"/>
      <c r="PZM6"/>
      <c r="PZN6"/>
      <c r="PZO6"/>
      <c r="PZP6"/>
      <c r="PZQ6"/>
      <c r="PZR6"/>
      <c r="PZS6"/>
      <c r="PZT6"/>
      <c r="PZU6"/>
      <c r="PZV6"/>
      <c r="PZW6"/>
      <c r="PZX6"/>
      <c r="PZY6"/>
      <c r="PZZ6"/>
      <c r="QAA6"/>
      <c r="QAB6"/>
      <c r="QAC6"/>
      <c r="QAD6"/>
      <c r="QAE6"/>
      <c r="QAF6"/>
      <c r="QAG6"/>
      <c r="QAH6"/>
      <c r="QAI6"/>
      <c r="QAJ6"/>
      <c r="QAK6"/>
      <c r="QAL6"/>
      <c r="QAM6"/>
      <c r="QAN6"/>
      <c r="QAO6"/>
      <c r="QAP6"/>
      <c r="QAQ6"/>
      <c r="QAR6"/>
      <c r="QAS6"/>
      <c r="QAT6"/>
      <c r="QAU6"/>
      <c r="QAV6"/>
      <c r="QAW6"/>
      <c r="QAX6"/>
      <c r="QAY6"/>
      <c r="QAZ6"/>
      <c r="QBA6"/>
      <c r="QBB6"/>
      <c r="QBC6"/>
      <c r="QBD6"/>
      <c r="QBE6"/>
      <c r="QBF6"/>
      <c r="QBG6"/>
      <c r="QBH6"/>
      <c r="QBI6"/>
      <c r="QBJ6"/>
      <c r="QBK6"/>
      <c r="QBL6"/>
      <c r="QBM6"/>
      <c r="QBN6"/>
      <c r="QBO6"/>
      <c r="QBP6"/>
      <c r="QBQ6"/>
      <c r="QBR6"/>
      <c r="QBS6"/>
      <c r="QBT6"/>
      <c r="QBU6"/>
      <c r="QBV6"/>
      <c r="QBW6"/>
      <c r="QBX6"/>
      <c r="QBY6"/>
      <c r="QBZ6"/>
      <c r="QCA6"/>
      <c r="QCB6"/>
      <c r="QCC6"/>
      <c r="QCD6"/>
      <c r="QCE6"/>
      <c r="QCF6"/>
      <c r="QCG6"/>
      <c r="QCH6"/>
      <c r="QCI6"/>
      <c r="QCJ6"/>
      <c r="QCK6"/>
      <c r="QCL6"/>
      <c r="QCM6"/>
      <c r="QCN6"/>
      <c r="QCO6"/>
      <c r="QCP6"/>
      <c r="QCQ6"/>
      <c r="QCR6"/>
      <c r="QCS6"/>
      <c r="QCT6"/>
      <c r="QCU6"/>
      <c r="QCV6"/>
      <c r="QCW6"/>
      <c r="QCX6"/>
      <c r="QCY6"/>
      <c r="QCZ6"/>
      <c r="QDA6"/>
      <c r="QDB6"/>
      <c r="QDC6"/>
      <c r="QDD6"/>
      <c r="QDE6"/>
      <c r="QDF6"/>
      <c r="QDG6"/>
      <c r="QDH6"/>
      <c r="QDI6"/>
      <c r="QDJ6"/>
      <c r="QDK6"/>
      <c r="QDL6"/>
      <c r="QDM6"/>
      <c r="QDN6"/>
      <c r="QDO6"/>
      <c r="QDP6"/>
      <c r="QDQ6"/>
      <c r="QDR6"/>
      <c r="QDS6"/>
      <c r="QDT6"/>
      <c r="QDU6"/>
      <c r="QDV6"/>
      <c r="QDW6"/>
      <c r="QDX6"/>
      <c r="QDY6"/>
      <c r="QDZ6"/>
      <c r="QEA6"/>
      <c r="QEB6"/>
      <c r="QEC6"/>
      <c r="QED6"/>
      <c r="QEE6"/>
      <c r="QEF6"/>
      <c r="QEG6"/>
      <c r="QEH6"/>
      <c r="QEI6"/>
      <c r="QEJ6"/>
      <c r="QEK6"/>
      <c r="QEL6"/>
      <c r="QEM6"/>
      <c r="QEN6"/>
      <c r="QEO6"/>
      <c r="QEP6"/>
      <c r="QEQ6"/>
      <c r="QER6"/>
      <c r="QES6"/>
      <c r="QET6"/>
      <c r="QEU6"/>
      <c r="QEV6"/>
      <c r="QEW6"/>
      <c r="QEX6"/>
      <c r="QEY6"/>
      <c r="QEZ6"/>
      <c r="QFA6"/>
      <c r="QFB6"/>
      <c r="QFC6"/>
      <c r="QFD6"/>
      <c r="QFE6"/>
      <c r="QFF6"/>
      <c r="QFG6"/>
      <c r="QFH6"/>
      <c r="QFI6"/>
      <c r="QFJ6"/>
      <c r="QFK6"/>
      <c r="QFL6"/>
      <c r="QFM6"/>
      <c r="QFN6"/>
      <c r="QFO6"/>
      <c r="QFP6"/>
      <c r="QFQ6"/>
      <c r="QFR6"/>
      <c r="QFS6"/>
      <c r="QFT6"/>
      <c r="QFU6"/>
      <c r="QFV6"/>
      <c r="QFW6"/>
      <c r="QFX6"/>
      <c r="QFY6"/>
      <c r="QFZ6"/>
      <c r="QGA6"/>
      <c r="QGB6"/>
      <c r="QGC6"/>
      <c r="QGD6"/>
      <c r="QGE6"/>
      <c r="QGF6"/>
      <c r="QGG6"/>
      <c r="QGH6"/>
      <c r="QGI6"/>
      <c r="QGJ6"/>
      <c r="QGK6"/>
      <c r="QGL6"/>
      <c r="QGM6"/>
      <c r="QGN6"/>
      <c r="QGO6"/>
      <c r="QGP6"/>
      <c r="QGQ6"/>
      <c r="QGR6"/>
      <c r="QGS6"/>
      <c r="QGT6"/>
      <c r="QGU6"/>
      <c r="QGV6"/>
      <c r="QGW6"/>
      <c r="QGX6"/>
      <c r="QGY6"/>
      <c r="QGZ6"/>
      <c r="QHA6"/>
      <c r="QHB6"/>
      <c r="QHC6"/>
      <c r="QHD6"/>
      <c r="QHE6"/>
      <c r="QHF6"/>
      <c r="QHG6"/>
      <c r="QHH6"/>
      <c r="QHI6"/>
      <c r="QHJ6"/>
      <c r="QHK6"/>
      <c r="QHL6"/>
      <c r="QHM6"/>
      <c r="QHN6"/>
      <c r="QHO6"/>
      <c r="QHP6"/>
      <c r="QHQ6"/>
      <c r="QHR6"/>
      <c r="QHS6"/>
      <c r="QHT6"/>
      <c r="QHU6"/>
      <c r="QHV6"/>
      <c r="QHW6"/>
      <c r="QHX6"/>
      <c r="QHY6"/>
      <c r="QHZ6"/>
      <c r="QIA6"/>
      <c r="QIB6"/>
      <c r="QIC6"/>
      <c r="QID6"/>
      <c r="QIE6"/>
      <c r="QIF6"/>
      <c r="QIG6"/>
      <c r="QIH6"/>
      <c r="QII6"/>
      <c r="QIJ6"/>
      <c r="QIK6"/>
      <c r="QIL6"/>
      <c r="QIM6"/>
      <c r="QIN6"/>
      <c r="QIO6"/>
      <c r="QIP6"/>
      <c r="QIQ6"/>
      <c r="QIR6"/>
      <c r="QIS6"/>
      <c r="QIT6"/>
      <c r="QIU6"/>
      <c r="QIV6"/>
      <c r="QIW6"/>
      <c r="QIX6"/>
      <c r="QIY6"/>
      <c r="QIZ6"/>
      <c r="QJA6"/>
      <c r="QJB6"/>
      <c r="QJC6"/>
      <c r="QJD6"/>
      <c r="QJE6"/>
      <c r="QJF6"/>
      <c r="QJG6"/>
      <c r="QJH6"/>
      <c r="QJI6"/>
      <c r="QJJ6"/>
      <c r="QJK6"/>
      <c r="QJL6"/>
      <c r="QJM6"/>
      <c r="QJN6"/>
      <c r="QJO6"/>
      <c r="QJP6"/>
      <c r="QJQ6"/>
      <c r="QJR6"/>
      <c r="QJS6"/>
      <c r="QJT6"/>
      <c r="QJU6"/>
      <c r="QJV6"/>
      <c r="QJW6"/>
      <c r="QJX6"/>
      <c r="QJY6"/>
      <c r="QJZ6"/>
      <c r="QKA6"/>
      <c r="QKB6"/>
      <c r="QKC6"/>
      <c r="QKD6"/>
      <c r="QKE6"/>
      <c r="QKF6"/>
      <c r="QKG6"/>
      <c r="QKH6"/>
      <c r="QKI6"/>
      <c r="QKJ6"/>
      <c r="QKK6"/>
      <c r="QKL6"/>
      <c r="QKM6"/>
      <c r="QKN6"/>
      <c r="QKO6"/>
      <c r="QKP6"/>
      <c r="QKQ6"/>
      <c r="QKR6"/>
      <c r="QKS6"/>
      <c r="QKT6"/>
      <c r="QKU6"/>
      <c r="QKV6"/>
      <c r="QKW6"/>
      <c r="QKX6"/>
      <c r="QKY6"/>
      <c r="QKZ6"/>
      <c r="QLA6"/>
      <c r="QLB6"/>
      <c r="QLC6"/>
      <c r="QLD6"/>
      <c r="QLE6"/>
      <c r="QLF6"/>
      <c r="QLG6"/>
      <c r="QLH6"/>
      <c r="QLI6"/>
      <c r="QLJ6"/>
      <c r="QLK6"/>
      <c r="QLL6"/>
      <c r="QLM6"/>
      <c r="QLN6"/>
      <c r="QLO6"/>
      <c r="QLP6"/>
      <c r="QLQ6"/>
      <c r="QLR6"/>
      <c r="QLS6"/>
      <c r="QLT6"/>
      <c r="QLU6"/>
      <c r="QLV6"/>
      <c r="QLW6"/>
      <c r="QLX6"/>
      <c r="QLY6"/>
      <c r="QLZ6"/>
      <c r="QMA6"/>
      <c r="QMB6"/>
      <c r="QMC6"/>
      <c r="QMD6"/>
      <c r="QME6"/>
      <c r="QMF6"/>
      <c r="QMG6"/>
      <c r="QMH6"/>
      <c r="QMI6"/>
      <c r="QMJ6"/>
      <c r="QMK6"/>
      <c r="QML6"/>
      <c r="QMM6"/>
      <c r="QMN6"/>
      <c r="QMO6"/>
      <c r="QMP6"/>
      <c r="QMQ6"/>
      <c r="QMR6"/>
      <c r="QMS6"/>
      <c r="QMT6"/>
      <c r="QMU6"/>
      <c r="QMV6"/>
      <c r="QMW6"/>
      <c r="QMX6"/>
      <c r="QMY6"/>
      <c r="QMZ6"/>
      <c r="QNA6"/>
      <c r="QNB6"/>
      <c r="QNC6"/>
      <c r="QND6"/>
      <c r="QNE6"/>
      <c r="QNF6"/>
      <c r="QNG6"/>
      <c r="QNH6"/>
      <c r="QNI6"/>
      <c r="QNJ6"/>
      <c r="QNK6"/>
      <c r="QNL6"/>
      <c r="QNM6"/>
      <c r="QNN6"/>
      <c r="QNO6"/>
      <c r="QNP6"/>
      <c r="QNQ6"/>
      <c r="QNR6"/>
      <c r="QNS6"/>
      <c r="QNT6"/>
      <c r="QNU6"/>
      <c r="QNV6"/>
      <c r="QNW6"/>
      <c r="QNX6"/>
      <c r="QNY6"/>
      <c r="QNZ6"/>
      <c r="QOA6"/>
      <c r="QOB6"/>
      <c r="QOC6"/>
      <c r="QOD6"/>
      <c r="QOE6"/>
      <c r="QOF6"/>
      <c r="QOG6"/>
      <c r="QOH6"/>
      <c r="QOI6"/>
      <c r="QOJ6"/>
      <c r="QOK6"/>
      <c r="QOL6"/>
      <c r="QOM6"/>
      <c r="QON6"/>
      <c r="QOO6"/>
      <c r="QOP6"/>
      <c r="QOQ6"/>
      <c r="QOR6"/>
      <c r="QOS6"/>
      <c r="QOT6"/>
      <c r="QOU6"/>
      <c r="QOV6"/>
      <c r="QOW6"/>
      <c r="QOX6"/>
      <c r="QOY6"/>
      <c r="QOZ6"/>
      <c r="QPA6"/>
      <c r="QPB6"/>
      <c r="QPC6"/>
      <c r="QPD6"/>
      <c r="QPE6"/>
      <c r="QPF6"/>
      <c r="QPG6"/>
      <c r="QPH6"/>
      <c r="QPI6"/>
      <c r="QPJ6"/>
      <c r="QPK6"/>
      <c r="QPL6"/>
      <c r="QPM6"/>
      <c r="QPN6"/>
      <c r="QPO6"/>
      <c r="QPP6"/>
      <c r="QPQ6"/>
      <c r="QPR6"/>
      <c r="QPS6"/>
      <c r="QPT6"/>
      <c r="QPU6"/>
      <c r="QPV6"/>
      <c r="QPW6"/>
      <c r="QPX6"/>
      <c r="QPY6"/>
      <c r="QPZ6"/>
      <c r="QQA6"/>
      <c r="QQB6"/>
      <c r="QQC6"/>
      <c r="QQD6"/>
      <c r="QQE6"/>
      <c r="QQF6"/>
      <c r="QQG6"/>
      <c r="QQH6"/>
      <c r="QQI6"/>
      <c r="QQJ6"/>
      <c r="QQK6"/>
      <c r="QQL6"/>
      <c r="QQM6"/>
      <c r="QQN6"/>
      <c r="QQO6"/>
      <c r="QQP6"/>
      <c r="QQQ6"/>
      <c r="QQR6"/>
      <c r="QQS6"/>
      <c r="QQT6"/>
      <c r="QQU6"/>
      <c r="QQV6"/>
      <c r="QQW6"/>
      <c r="QQX6"/>
      <c r="QQY6"/>
      <c r="QQZ6"/>
      <c r="QRA6"/>
      <c r="QRB6"/>
      <c r="QRC6"/>
      <c r="QRD6"/>
      <c r="QRE6"/>
      <c r="QRF6"/>
      <c r="QRG6"/>
      <c r="QRH6"/>
      <c r="QRI6"/>
      <c r="QRJ6"/>
      <c r="QRK6"/>
      <c r="QRL6"/>
      <c r="QRM6"/>
      <c r="QRN6"/>
      <c r="QRO6"/>
      <c r="QRP6"/>
      <c r="QRQ6"/>
      <c r="QRR6"/>
      <c r="QRS6"/>
      <c r="QRT6"/>
      <c r="QRU6"/>
      <c r="QRV6"/>
      <c r="QRW6"/>
      <c r="QRX6"/>
      <c r="QRY6"/>
      <c r="QRZ6"/>
      <c r="QSA6"/>
      <c r="QSB6"/>
      <c r="QSC6"/>
      <c r="QSD6"/>
      <c r="QSE6"/>
      <c r="QSF6"/>
      <c r="QSG6"/>
      <c r="QSH6"/>
      <c r="QSI6"/>
      <c r="QSJ6"/>
      <c r="QSK6"/>
      <c r="QSL6"/>
      <c r="QSM6"/>
      <c r="QSN6"/>
      <c r="QSO6"/>
      <c r="QSP6"/>
      <c r="QSQ6"/>
      <c r="QSR6"/>
      <c r="QSS6"/>
      <c r="QST6"/>
      <c r="QSU6"/>
      <c r="QSV6"/>
      <c r="QSW6"/>
      <c r="QSX6"/>
      <c r="QSY6"/>
      <c r="QSZ6"/>
      <c r="QTA6"/>
      <c r="QTB6"/>
      <c r="QTC6"/>
      <c r="QTD6"/>
      <c r="QTE6"/>
      <c r="QTF6"/>
      <c r="QTG6"/>
      <c r="QTH6"/>
      <c r="QTI6"/>
      <c r="QTJ6"/>
      <c r="QTK6"/>
      <c r="QTL6"/>
      <c r="QTM6"/>
      <c r="QTN6"/>
      <c r="QTO6"/>
      <c r="QTP6"/>
      <c r="QTQ6"/>
      <c r="QTR6"/>
      <c r="QTS6"/>
      <c r="QTT6"/>
      <c r="QTU6"/>
      <c r="QTV6"/>
      <c r="QTW6"/>
      <c r="QTX6"/>
      <c r="QTY6"/>
      <c r="QTZ6"/>
      <c r="QUA6"/>
      <c r="QUB6"/>
      <c r="QUC6"/>
      <c r="QUD6"/>
      <c r="QUE6"/>
      <c r="QUF6"/>
      <c r="QUG6"/>
      <c r="QUH6"/>
      <c r="QUI6"/>
      <c r="QUJ6"/>
      <c r="QUK6"/>
      <c r="QUL6"/>
      <c r="QUM6"/>
      <c r="QUN6"/>
      <c r="QUO6"/>
      <c r="QUP6"/>
      <c r="QUQ6"/>
      <c r="QUR6"/>
      <c r="QUS6"/>
      <c r="QUT6"/>
      <c r="QUU6"/>
      <c r="QUV6"/>
      <c r="QUW6"/>
      <c r="QUX6"/>
      <c r="QUY6"/>
      <c r="QUZ6"/>
      <c r="QVA6"/>
      <c r="QVB6"/>
      <c r="QVC6"/>
      <c r="QVD6"/>
      <c r="QVE6"/>
      <c r="QVF6"/>
      <c r="QVG6"/>
      <c r="QVH6"/>
      <c r="QVI6"/>
      <c r="QVJ6"/>
      <c r="QVK6"/>
      <c r="QVL6"/>
      <c r="QVM6"/>
      <c r="QVN6"/>
      <c r="QVO6"/>
      <c r="QVP6"/>
      <c r="QVQ6"/>
      <c r="QVR6"/>
      <c r="QVS6"/>
      <c r="QVT6"/>
      <c r="QVU6"/>
      <c r="QVV6"/>
      <c r="QVW6"/>
      <c r="QVX6"/>
      <c r="QVY6"/>
      <c r="QVZ6"/>
      <c r="QWA6"/>
      <c r="QWB6"/>
      <c r="QWC6"/>
      <c r="QWD6"/>
      <c r="QWE6"/>
      <c r="QWF6"/>
      <c r="QWG6"/>
      <c r="QWH6"/>
      <c r="QWI6"/>
      <c r="QWJ6"/>
      <c r="QWK6"/>
      <c r="QWL6"/>
      <c r="QWM6"/>
      <c r="QWN6"/>
      <c r="QWO6"/>
      <c r="QWP6"/>
      <c r="QWQ6"/>
      <c r="QWR6"/>
      <c r="QWS6"/>
      <c r="QWT6"/>
      <c r="QWU6"/>
      <c r="QWV6"/>
      <c r="QWW6"/>
      <c r="QWX6"/>
      <c r="QWY6"/>
      <c r="QWZ6"/>
      <c r="QXA6"/>
      <c r="QXB6"/>
      <c r="QXC6"/>
      <c r="QXD6"/>
      <c r="QXE6"/>
      <c r="QXF6"/>
      <c r="QXG6"/>
      <c r="QXH6"/>
      <c r="QXI6"/>
      <c r="QXJ6"/>
      <c r="QXK6"/>
      <c r="QXL6"/>
      <c r="QXM6"/>
      <c r="QXN6"/>
      <c r="QXO6"/>
      <c r="QXP6"/>
      <c r="QXQ6"/>
      <c r="QXR6"/>
      <c r="QXS6"/>
      <c r="QXT6"/>
      <c r="QXU6"/>
      <c r="QXV6"/>
      <c r="QXW6"/>
      <c r="QXX6"/>
      <c r="QXY6"/>
      <c r="QXZ6"/>
      <c r="QYA6"/>
      <c r="QYB6"/>
      <c r="QYC6"/>
      <c r="QYD6"/>
      <c r="QYE6"/>
      <c r="QYF6"/>
      <c r="QYG6"/>
      <c r="QYH6"/>
      <c r="QYI6"/>
      <c r="QYJ6"/>
      <c r="QYK6"/>
      <c r="QYL6"/>
      <c r="QYM6"/>
      <c r="QYN6"/>
      <c r="QYO6"/>
      <c r="QYP6"/>
      <c r="QYQ6"/>
      <c r="QYR6"/>
      <c r="QYS6"/>
      <c r="QYT6"/>
      <c r="QYU6"/>
      <c r="QYV6"/>
      <c r="QYW6"/>
      <c r="QYX6"/>
      <c r="QYY6"/>
      <c r="QYZ6"/>
      <c r="QZA6"/>
      <c r="QZB6"/>
      <c r="QZC6"/>
      <c r="QZD6"/>
      <c r="QZE6"/>
      <c r="QZF6"/>
      <c r="QZG6"/>
      <c r="QZH6"/>
      <c r="QZI6"/>
      <c r="QZJ6"/>
      <c r="QZK6"/>
      <c r="QZL6"/>
      <c r="QZM6"/>
      <c r="QZN6"/>
      <c r="QZO6"/>
      <c r="QZP6"/>
      <c r="QZQ6"/>
      <c r="QZR6"/>
      <c r="QZS6"/>
      <c r="QZT6"/>
      <c r="QZU6"/>
      <c r="QZV6"/>
      <c r="QZW6"/>
      <c r="QZX6"/>
      <c r="QZY6"/>
      <c r="QZZ6"/>
      <c r="RAA6"/>
      <c r="RAB6"/>
      <c r="RAC6"/>
      <c r="RAD6"/>
      <c r="RAE6"/>
      <c r="RAF6"/>
      <c r="RAG6"/>
      <c r="RAH6"/>
      <c r="RAI6"/>
      <c r="RAJ6"/>
      <c r="RAK6"/>
      <c r="RAL6"/>
      <c r="RAM6"/>
      <c r="RAN6"/>
      <c r="RAO6"/>
      <c r="RAP6"/>
      <c r="RAQ6"/>
      <c r="RAR6"/>
      <c r="RAS6"/>
      <c r="RAT6"/>
      <c r="RAU6"/>
      <c r="RAV6"/>
      <c r="RAW6"/>
      <c r="RAX6"/>
      <c r="RAY6"/>
      <c r="RAZ6"/>
      <c r="RBA6"/>
      <c r="RBB6"/>
      <c r="RBC6"/>
      <c r="RBD6"/>
      <c r="RBE6"/>
      <c r="RBF6"/>
      <c r="RBG6"/>
      <c r="RBH6"/>
      <c r="RBI6"/>
      <c r="RBJ6"/>
      <c r="RBK6"/>
      <c r="RBL6"/>
      <c r="RBM6"/>
      <c r="RBN6"/>
      <c r="RBO6"/>
      <c r="RBP6"/>
      <c r="RBQ6"/>
      <c r="RBR6"/>
      <c r="RBS6"/>
      <c r="RBT6"/>
      <c r="RBU6"/>
      <c r="RBV6"/>
      <c r="RBW6"/>
      <c r="RBX6"/>
      <c r="RBY6"/>
      <c r="RBZ6"/>
      <c r="RCA6"/>
      <c r="RCB6"/>
      <c r="RCC6"/>
      <c r="RCD6"/>
      <c r="RCE6"/>
      <c r="RCF6"/>
      <c r="RCG6"/>
      <c r="RCH6"/>
      <c r="RCI6"/>
      <c r="RCJ6"/>
      <c r="RCK6"/>
      <c r="RCL6"/>
      <c r="RCM6"/>
      <c r="RCN6"/>
      <c r="RCO6"/>
      <c r="RCP6"/>
      <c r="RCQ6"/>
      <c r="RCR6"/>
      <c r="RCS6"/>
      <c r="RCT6"/>
      <c r="RCU6"/>
      <c r="RCV6"/>
      <c r="RCW6"/>
      <c r="RCX6"/>
      <c r="RCY6"/>
      <c r="RCZ6"/>
      <c r="RDA6"/>
      <c r="RDB6"/>
      <c r="RDC6"/>
      <c r="RDD6"/>
      <c r="RDE6"/>
      <c r="RDF6"/>
      <c r="RDG6"/>
      <c r="RDH6"/>
      <c r="RDI6"/>
      <c r="RDJ6"/>
      <c r="RDK6"/>
      <c r="RDL6"/>
      <c r="RDM6"/>
      <c r="RDN6"/>
      <c r="RDO6"/>
      <c r="RDP6"/>
      <c r="RDQ6"/>
      <c r="RDR6"/>
      <c r="RDS6"/>
      <c r="RDT6"/>
      <c r="RDU6"/>
      <c r="RDV6"/>
      <c r="RDW6"/>
      <c r="RDX6"/>
      <c r="RDY6"/>
      <c r="RDZ6"/>
      <c r="REA6"/>
      <c r="REB6"/>
      <c r="REC6"/>
      <c r="RED6"/>
      <c r="REE6"/>
      <c r="REF6"/>
      <c r="REG6"/>
      <c r="REH6"/>
      <c r="REI6"/>
      <c r="REJ6"/>
      <c r="REK6"/>
      <c r="REL6"/>
      <c r="REM6"/>
      <c r="REN6"/>
      <c r="REO6"/>
      <c r="REP6"/>
      <c r="REQ6"/>
      <c r="RER6"/>
      <c r="RES6"/>
      <c r="RET6"/>
      <c r="REU6"/>
      <c r="REV6"/>
      <c r="REW6"/>
      <c r="REX6"/>
      <c r="REY6"/>
      <c r="REZ6"/>
      <c r="RFA6"/>
      <c r="RFB6"/>
      <c r="RFC6"/>
      <c r="RFD6"/>
      <c r="RFE6"/>
      <c r="RFF6"/>
      <c r="RFG6"/>
      <c r="RFH6"/>
      <c r="RFI6"/>
      <c r="RFJ6"/>
      <c r="RFK6"/>
      <c r="RFL6"/>
      <c r="RFM6"/>
      <c r="RFN6"/>
      <c r="RFO6"/>
      <c r="RFP6"/>
      <c r="RFQ6"/>
      <c r="RFR6"/>
      <c r="RFS6"/>
      <c r="RFT6"/>
      <c r="RFU6"/>
      <c r="RFV6"/>
      <c r="RFW6"/>
      <c r="RFX6"/>
      <c r="RFY6"/>
      <c r="RFZ6"/>
      <c r="RGA6"/>
      <c r="RGB6"/>
      <c r="RGC6"/>
      <c r="RGD6"/>
      <c r="RGE6"/>
      <c r="RGF6"/>
      <c r="RGG6"/>
      <c r="RGH6"/>
      <c r="RGI6"/>
      <c r="RGJ6"/>
      <c r="RGK6"/>
      <c r="RGL6"/>
      <c r="RGM6"/>
      <c r="RGN6"/>
      <c r="RGO6"/>
      <c r="RGP6"/>
      <c r="RGQ6"/>
      <c r="RGR6"/>
      <c r="RGS6"/>
      <c r="RGT6"/>
      <c r="RGU6"/>
      <c r="RGV6"/>
      <c r="RGW6"/>
      <c r="RGX6"/>
      <c r="RGY6"/>
      <c r="RGZ6"/>
      <c r="RHA6"/>
      <c r="RHB6"/>
      <c r="RHC6"/>
      <c r="RHD6"/>
      <c r="RHE6"/>
      <c r="RHF6"/>
      <c r="RHG6"/>
      <c r="RHH6"/>
      <c r="RHI6"/>
      <c r="RHJ6"/>
      <c r="RHK6"/>
      <c r="RHL6"/>
      <c r="RHM6"/>
      <c r="RHN6"/>
      <c r="RHO6"/>
      <c r="RHP6"/>
      <c r="RHQ6"/>
      <c r="RHR6"/>
      <c r="RHS6"/>
      <c r="RHT6"/>
      <c r="RHU6"/>
      <c r="RHV6"/>
      <c r="RHW6"/>
      <c r="RHX6"/>
      <c r="RHY6"/>
      <c r="RHZ6"/>
      <c r="RIA6"/>
      <c r="RIB6"/>
      <c r="RIC6"/>
      <c r="RID6"/>
      <c r="RIE6"/>
      <c r="RIF6"/>
      <c r="RIG6"/>
      <c r="RIH6"/>
      <c r="RII6"/>
      <c r="RIJ6"/>
      <c r="RIK6"/>
      <c r="RIL6"/>
      <c r="RIM6"/>
      <c r="RIN6"/>
      <c r="RIO6"/>
      <c r="RIP6"/>
      <c r="RIQ6"/>
      <c r="RIR6"/>
      <c r="RIS6"/>
      <c r="RIT6"/>
      <c r="RIU6"/>
      <c r="RIV6"/>
      <c r="RIW6"/>
      <c r="RIX6"/>
      <c r="RIY6"/>
      <c r="RIZ6"/>
      <c r="RJA6"/>
      <c r="RJB6"/>
      <c r="RJC6"/>
      <c r="RJD6"/>
      <c r="RJE6"/>
      <c r="RJF6"/>
      <c r="RJG6"/>
      <c r="RJH6"/>
      <c r="RJI6"/>
      <c r="RJJ6"/>
      <c r="RJK6"/>
      <c r="RJL6"/>
      <c r="RJM6"/>
      <c r="RJN6"/>
      <c r="RJO6"/>
      <c r="RJP6"/>
      <c r="RJQ6"/>
      <c r="RJR6"/>
      <c r="RJS6"/>
      <c r="RJT6"/>
      <c r="RJU6"/>
      <c r="RJV6"/>
      <c r="RJW6"/>
      <c r="RJX6"/>
      <c r="RJY6"/>
      <c r="RJZ6"/>
      <c r="RKA6"/>
      <c r="RKB6"/>
      <c r="RKC6"/>
      <c r="RKD6"/>
      <c r="RKE6"/>
      <c r="RKF6"/>
      <c r="RKG6"/>
      <c r="RKH6"/>
      <c r="RKI6"/>
      <c r="RKJ6"/>
      <c r="RKK6"/>
      <c r="RKL6"/>
      <c r="RKM6"/>
      <c r="RKN6"/>
      <c r="RKO6"/>
      <c r="RKP6"/>
      <c r="RKQ6"/>
      <c r="RKR6"/>
      <c r="RKS6"/>
      <c r="RKT6"/>
      <c r="RKU6"/>
      <c r="RKV6"/>
      <c r="RKW6"/>
      <c r="RKX6"/>
      <c r="RKY6"/>
      <c r="RKZ6"/>
      <c r="RLA6"/>
      <c r="RLB6"/>
      <c r="RLC6"/>
      <c r="RLD6"/>
      <c r="RLE6"/>
      <c r="RLF6"/>
      <c r="RLG6"/>
      <c r="RLH6"/>
      <c r="RLI6"/>
      <c r="RLJ6"/>
      <c r="RLK6"/>
      <c r="RLL6"/>
      <c r="RLM6"/>
      <c r="RLN6"/>
      <c r="RLO6"/>
      <c r="RLP6"/>
      <c r="RLQ6"/>
      <c r="RLR6"/>
      <c r="RLS6"/>
      <c r="RLT6"/>
      <c r="RLU6"/>
      <c r="RLV6"/>
      <c r="RLW6"/>
      <c r="RLX6"/>
      <c r="RLY6"/>
      <c r="RLZ6"/>
      <c r="RMA6"/>
      <c r="RMB6"/>
      <c r="RMC6"/>
      <c r="RMD6"/>
      <c r="RME6"/>
      <c r="RMF6"/>
      <c r="RMG6"/>
      <c r="RMH6"/>
      <c r="RMI6"/>
      <c r="RMJ6"/>
      <c r="RMK6"/>
      <c r="RML6"/>
      <c r="RMM6"/>
      <c r="RMN6"/>
      <c r="RMO6"/>
      <c r="RMP6"/>
      <c r="RMQ6"/>
      <c r="RMR6"/>
      <c r="RMS6"/>
      <c r="RMT6"/>
      <c r="RMU6"/>
      <c r="RMV6"/>
      <c r="RMW6"/>
      <c r="RMX6"/>
      <c r="RMY6"/>
      <c r="RMZ6"/>
      <c r="RNA6"/>
      <c r="RNB6"/>
      <c r="RNC6"/>
      <c r="RND6"/>
      <c r="RNE6"/>
      <c r="RNF6"/>
      <c r="RNG6"/>
      <c r="RNH6"/>
      <c r="RNI6"/>
      <c r="RNJ6"/>
      <c r="RNK6"/>
      <c r="RNL6"/>
      <c r="RNM6"/>
      <c r="RNN6"/>
      <c r="RNO6"/>
      <c r="RNP6"/>
      <c r="RNQ6"/>
      <c r="RNR6"/>
      <c r="RNS6"/>
      <c r="RNT6"/>
      <c r="RNU6"/>
      <c r="RNV6"/>
      <c r="RNW6"/>
      <c r="RNX6"/>
      <c r="RNY6"/>
      <c r="RNZ6"/>
      <c r="ROA6"/>
      <c r="ROB6"/>
      <c r="ROC6"/>
      <c r="ROD6"/>
      <c r="ROE6"/>
      <c r="ROF6"/>
      <c r="ROG6"/>
      <c r="ROH6"/>
      <c r="ROI6"/>
      <c r="ROJ6"/>
      <c r="ROK6"/>
      <c r="ROL6"/>
      <c r="ROM6"/>
      <c r="RON6"/>
      <c r="ROO6"/>
      <c r="ROP6"/>
      <c r="ROQ6"/>
      <c r="ROR6"/>
      <c r="ROS6"/>
      <c r="ROT6"/>
      <c r="ROU6"/>
      <c r="ROV6"/>
      <c r="ROW6"/>
      <c r="ROX6"/>
      <c r="ROY6"/>
      <c r="ROZ6"/>
      <c r="RPA6"/>
      <c r="RPB6"/>
      <c r="RPC6"/>
      <c r="RPD6"/>
      <c r="RPE6"/>
      <c r="RPF6"/>
      <c r="RPG6"/>
      <c r="RPH6"/>
      <c r="RPI6"/>
      <c r="RPJ6"/>
      <c r="RPK6"/>
      <c r="RPL6"/>
      <c r="RPM6"/>
      <c r="RPN6"/>
      <c r="RPO6"/>
      <c r="RPP6"/>
      <c r="RPQ6"/>
      <c r="RPR6"/>
      <c r="RPS6"/>
      <c r="RPT6"/>
      <c r="RPU6"/>
      <c r="RPV6"/>
      <c r="RPW6"/>
      <c r="RPX6"/>
      <c r="RPY6"/>
      <c r="RPZ6"/>
      <c r="RQA6"/>
      <c r="RQB6"/>
      <c r="RQC6"/>
      <c r="RQD6"/>
      <c r="RQE6"/>
      <c r="RQF6"/>
      <c r="RQG6"/>
      <c r="RQH6"/>
      <c r="RQI6"/>
      <c r="RQJ6"/>
      <c r="RQK6"/>
      <c r="RQL6"/>
      <c r="RQM6"/>
      <c r="RQN6"/>
      <c r="RQO6"/>
      <c r="RQP6"/>
      <c r="RQQ6"/>
      <c r="RQR6"/>
      <c r="RQS6"/>
      <c r="RQT6"/>
      <c r="RQU6"/>
      <c r="RQV6"/>
      <c r="RQW6"/>
      <c r="RQX6"/>
      <c r="RQY6"/>
      <c r="RQZ6"/>
      <c r="RRA6"/>
      <c r="RRB6"/>
      <c r="RRC6"/>
      <c r="RRD6"/>
      <c r="RRE6"/>
      <c r="RRF6"/>
      <c r="RRG6"/>
      <c r="RRH6"/>
      <c r="RRI6"/>
      <c r="RRJ6"/>
      <c r="RRK6"/>
      <c r="RRL6"/>
      <c r="RRM6"/>
      <c r="RRN6"/>
      <c r="RRO6"/>
      <c r="RRP6"/>
      <c r="RRQ6"/>
      <c r="RRR6"/>
      <c r="RRS6"/>
      <c r="RRT6"/>
      <c r="RRU6"/>
      <c r="RRV6"/>
      <c r="RRW6"/>
      <c r="RRX6"/>
      <c r="RRY6"/>
      <c r="RRZ6"/>
      <c r="RSA6"/>
      <c r="RSB6"/>
      <c r="RSC6"/>
      <c r="RSD6"/>
      <c r="RSE6"/>
      <c r="RSF6"/>
      <c r="RSG6"/>
      <c r="RSH6"/>
      <c r="RSI6"/>
      <c r="RSJ6"/>
      <c r="RSK6"/>
      <c r="RSL6"/>
      <c r="RSM6"/>
      <c r="RSN6"/>
      <c r="RSO6"/>
      <c r="RSP6"/>
      <c r="RSQ6"/>
      <c r="RSR6"/>
      <c r="RSS6"/>
      <c r="RST6"/>
      <c r="RSU6"/>
      <c r="RSV6"/>
      <c r="RSW6"/>
      <c r="RSX6"/>
      <c r="RSY6"/>
      <c r="RSZ6"/>
      <c r="RTA6"/>
      <c r="RTB6"/>
      <c r="RTC6"/>
      <c r="RTD6"/>
      <c r="RTE6"/>
      <c r="RTF6"/>
      <c r="RTG6"/>
      <c r="RTH6"/>
      <c r="RTI6"/>
      <c r="RTJ6"/>
      <c r="RTK6"/>
      <c r="RTL6"/>
      <c r="RTM6"/>
      <c r="RTN6"/>
      <c r="RTO6"/>
      <c r="RTP6"/>
      <c r="RTQ6"/>
      <c r="RTR6"/>
      <c r="RTS6"/>
      <c r="RTT6"/>
      <c r="RTU6"/>
      <c r="RTV6"/>
      <c r="RTW6"/>
      <c r="RTX6"/>
      <c r="RTY6"/>
      <c r="RTZ6"/>
      <c r="RUA6"/>
      <c r="RUB6"/>
      <c r="RUC6"/>
      <c r="RUD6"/>
      <c r="RUE6"/>
      <c r="RUF6"/>
      <c r="RUG6"/>
      <c r="RUH6"/>
      <c r="RUI6"/>
      <c r="RUJ6"/>
      <c r="RUK6"/>
      <c r="RUL6"/>
      <c r="RUM6"/>
      <c r="RUN6"/>
      <c r="RUO6"/>
      <c r="RUP6"/>
      <c r="RUQ6"/>
      <c r="RUR6"/>
      <c r="RUS6"/>
      <c r="RUT6"/>
      <c r="RUU6"/>
      <c r="RUV6"/>
      <c r="RUW6"/>
      <c r="RUX6"/>
      <c r="RUY6"/>
      <c r="RUZ6"/>
      <c r="RVA6"/>
      <c r="RVB6"/>
      <c r="RVC6"/>
      <c r="RVD6"/>
      <c r="RVE6"/>
      <c r="RVF6"/>
      <c r="RVG6"/>
      <c r="RVH6"/>
      <c r="RVI6"/>
      <c r="RVJ6"/>
      <c r="RVK6"/>
      <c r="RVL6"/>
      <c r="RVM6"/>
      <c r="RVN6"/>
      <c r="RVO6"/>
      <c r="RVP6"/>
      <c r="RVQ6"/>
      <c r="RVR6"/>
      <c r="RVS6"/>
      <c r="RVT6"/>
      <c r="RVU6"/>
      <c r="RVV6"/>
      <c r="RVW6"/>
      <c r="RVX6"/>
      <c r="RVY6"/>
      <c r="RVZ6"/>
      <c r="RWA6"/>
      <c r="RWB6"/>
      <c r="RWC6"/>
      <c r="RWD6"/>
      <c r="RWE6"/>
      <c r="RWF6"/>
      <c r="RWG6"/>
      <c r="RWH6"/>
      <c r="RWI6"/>
      <c r="RWJ6"/>
      <c r="RWK6"/>
      <c r="RWL6"/>
      <c r="RWM6"/>
      <c r="RWN6"/>
      <c r="RWO6"/>
      <c r="RWP6"/>
      <c r="RWQ6"/>
      <c r="RWR6"/>
      <c r="RWS6"/>
      <c r="RWT6"/>
      <c r="RWU6"/>
      <c r="RWV6"/>
      <c r="RWW6"/>
      <c r="RWX6"/>
      <c r="RWY6"/>
      <c r="RWZ6"/>
      <c r="RXA6"/>
      <c r="RXB6"/>
      <c r="RXC6"/>
      <c r="RXD6"/>
      <c r="RXE6"/>
      <c r="RXF6"/>
      <c r="RXG6"/>
      <c r="RXH6"/>
      <c r="RXI6"/>
      <c r="RXJ6"/>
      <c r="RXK6"/>
      <c r="RXL6"/>
      <c r="RXM6"/>
      <c r="RXN6"/>
      <c r="RXO6"/>
      <c r="RXP6"/>
      <c r="RXQ6"/>
      <c r="RXR6"/>
      <c r="RXS6"/>
      <c r="RXT6"/>
      <c r="RXU6"/>
      <c r="RXV6"/>
      <c r="RXW6"/>
      <c r="RXX6"/>
      <c r="RXY6"/>
      <c r="RXZ6"/>
      <c r="RYA6"/>
      <c r="RYB6"/>
      <c r="RYC6"/>
      <c r="RYD6"/>
      <c r="RYE6"/>
      <c r="RYF6"/>
      <c r="RYG6"/>
      <c r="RYH6"/>
      <c r="RYI6"/>
      <c r="RYJ6"/>
      <c r="RYK6"/>
      <c r="RYL6"/>
      <c r="RYM6"/>
      <c r="RYN6"/>
      <c r="RYO6"/>
      <c r="RYP6"/>
      <c r="RYQ6"/>
      <c r="RYR6"/>
      <c r="RYS6"/>
      <c r="RYT6"/>
      <c r="RYU6"/>
      <c r="RYV6"/>
      <c r="RYW6"/>
      <c r="RYX6"/>
      <c r="RYY6"/>
      <c r="RYZ6"/>
      <c r="RZA6"/>
      <c r="RZB6"/>
      <c r="RZC6"/>
      <c r="RZD6"/>
      <c r="RZE6"/>
      <c r="RZF6"/>
      <c r="RZG6"/>
      <c r="RZH6"/>
      <c r="RZI6"/>
      <c r="RZJ6"/>
      <c r="RZK6"/>
      <c r="RZL6"/>
      <c r="RZM6"/>
      <c r="RZN6"/>
      <c r="RZO6"/>
      <c r="RZP6"/>
      <c r="RZQ6"/>
      <c r="RZR6"/>
      <c r="RZS6"/>
      <c r="RZT6"/>
      <c r="RZU6"/>
      <c r="RZV6"/>
      <c r="RZW6"/>
      <c r="RZX6"/>
      <c r="RZY6"/>
      <c r="RZZ6"/>
      <c r="SAA6"/>
      <c r="SAB6"/>
      <c r="SAC6"/>
      <c r="SAD6"/>
      <c r="SAE6"/>
      <c r="SAF6"/>
      <c r="SAG6"/>
      <c r="SAH6"/>
      <c r="SAI6"/>
      <c r="SAJ6"/>
      <c r="SAK6"/>
      <c r="SAL6"/>
      <c r="SAM6"/>
      <c r="SAN6"/>
      <c r="SAO6"/>
      <c r="SAP6"/>
      <c r="SAQ6"/>
      <c r="SAR6"/>
      <c r="SAS6"/>
      <c r="SAT6"/>
      <c r="SAU6"/>
      <c r="SAV6"/>
      <c r="SAW6"/>
      <c r="SAX6"/>
      <c r="SAY6"/>
      <c r="SAZ6"/>
      <c r="SBA6"/>
      <c r="SBB6"/>
      <c r="SBC6"/>
      <c r="SBD6"/>
      <c r="SBE6"/>
      <c r="SBF6"/>
      <c r="SBG6"/>
      <c r="SBH6"/>
      <c r="SBI6"/>
      <c r="SBJ6"/>
      <c r="SBK6"/>
      <c r="SBL6"/>
      <c r="SBM6"/>
      <c r="SBN6"/>
      <c r="SBO6"/>
      <c r="SBP6"/>
      <c r="SBQ6"/>
      <c r="SBR6"/>
      <c r="SBS6"/>
      <c r="SBT6"/>
      <c r="SBU6"/>
      <c r="SBV6"/>
      <c r="SBW6"/>
      <c r="SBX6"/>
      <c r="SBY6"/>
      <c r="SBZ6"/>
      <c r="SCA6"/>
      <c r="SCB6"/>
      <c r="SCC6"/>
      <c r="SCD6"/>
      <c r="SCE6"/>
      <c r="SCF6"/>
      <c r="SCG6"/>
      <c r="SCH6"/>
      <c r="SCI6"/>
      <c r="SCJ6"/>
      <c r="SCK6"/>
      <c r="SCL6"/>
      <c r="SCM6"/>
      <c r="SCN6"/>
      <c r="SCO6"/>
      <c r="SCP6"/>
      <c r="SCQ6"/>
      <c r="SCR6"/>
      <c r="SCS6"/>
      <c r="SCT6"/>
      <c r="SCU6"/>
      <c r="SCV6"/>
      <c r="SCW6"/>
      <c r="SCX6"/>
      <c r="SCY6"/>
      <c r="SCZ6"/>
      <c r="SDA6"/>
      <c r="SDB6"/>
      <c r="SDC6"/>
      <c r="SDD6"/>
      <c r="SDE6"/>
      <c r="SDF6"/>
      <c r="SDG6"/>
      <c r="SDH6"/>
      <c r="SDI6"/>
      <c r="SDJ6"/>
      <c r="SDK6"/>
      <c r="SDL6"/>
      <c r="SDM6"/>
      <c r="SDN6"/>
      <c r="SDO6"/>
      <c r="SDP6"/>
      <c r="SDQ6"/>
      <c r="SDR6"/>
      <c r="SDS6"/>
      <c r="SDT6"/>
      <c r="SDU6"/>
      <c r="SDV6"/>
      <c r="SDW6"/>
      <c r="SDX6"/>
      <c r="SDY6"/>
      <c r="SDZ6"/>
      <c r="SEA6"/>
      <c r="SEB6"/>
      <c r="SEC6"/>
      <c r="SED6"/>
      <c r="SEE6"/>
      <c r="SEF6"/>
      <c r="SEG6"/>
      <c r="SEH6"/>
      <c r="SEI6"/>
      <c r="SEJ6"/>
      <c r="SEK6"/>
      <c r="SEL6"/>
      <c r="SEM6"/>
      <c r="SEN6"/>
      <c r="SEO6"/>
      <c r="SEP6"/>
      <c r="SEQ6"/>
      <c r="SER6"/>
      <c r="SES6"/>
      <c r="SET6"/>
      <c r="SEU6"/>
      <c r="SEV6"/>
      <c r="SEW6"/>
      <c r="SEX6"/>
      <c r="SEY6"/>
      <c r="SEZ6"/>
      <c r="SFA6"/>
      <c r="SFB6"/>
      <c r="SFC6"/>
      <c r="SFD6"/>
      <c r="SFE6"/>
      <c r="SFF6"/>
      <c r="SFG6"/>
      <c r="SFH6"/>
      <c r="SFI6"/>
      <c r="SFJ6"/>
      <c r="SFK6"/>
      <c r="SFL6"/>
      <c r="SFM6"/>
      <c r="SFN6"/>
      <c r="SFO6"/>
      <c r="SFP6"/>
      <c r="SFQ6"/>
      <c r="SFR6"/>
      <c r="SFS6"/>
      <c r="SFT6"/>
      <c r="SFU6"/>
      <c r="SFV6"/>
      <c r="SFW6"/>
      <c r="SFX6"/>
      <c r="SFY6"/>
      <c r="SFZ6"/>
      <c r="SGA6"/>
      <c r="SGB6"/>
      <c r="SGC6"/>
      <c r="SGD6"/>
      <c r="SGE6"/>
      <c r="SGF6"/>
      <c r="SGG6"/>
      <c r="SGH6"/>
      <c r="SGI6"/>
      <c r="SGJ6"/>
      <c r="SGK6"/>
      <c r="SGL6"/>
      <c r="SGM6"/>
      <c r="SGN6"/>
      <c r="SGO6"/>
      <c r="SGP6"/>
      <c r="SGQ6"/>
      <c r="SGR6"/>
      <c r="SGS6"/>
      <c r="SGT6"/>
      <c r="SGU6"/>
      <c r="SGV6"/>
      <c r="SGW6"/>
      <c r="SGX6"/>
      <c r="SGY6"/>
      <c r="SGZ6"/>
      <c r="SHA6"/>
      <c r="SHB6"/>
      <c r="SHC6"/>
      <c r="SHD6"/>
      <c r="SHE6"/>
      <c r="SHF6"/>
      <c r="SHG6"/>
      <c r="SHH6"/>
      <c r="SHI6"/>
      <c r="SHJ6"/>
      <c r="SHK6"/>
      <c r="SHL6"/>
      <c r="SHM6"/>
      <c r="SHN6"/>
      <c r="SHO6"/>
      <c r="SHP6"/>
      <c r="SHQ6"/>
      <c r="SHR6"/>
      <c r="SHS6"/>
      <c r="SHT6"/>
      <c r="SHU6"/>
      <c r="SHV6"/>
      <c r="SHW6"/>
      <c r="SHX6"/>
      <c r="SHY6"/>
      <c r="SHZ6"/>
      <c r="SIA6"/>
      <c r="SIB6"/>
      <c r="SIC6"/>
      <c r="SID6"/>
      <c r="SIE6"/>
      <c r="SIF6"/>
      <c r="SIG6"/>
      <c r="SIH6"/>
      <c r="SII6"/>
      <c r="SIJ6"/>
      <c r="SIK6"/>
      <c r="SIL6"/>
      <c r="SIM6"/>
      <c r="SIN6"/>
      <c r="SIO6"/>
      <c r="SIP6"/>
      <c r="SIQ6"/>
      <c r="SIR6"/>
      <c r="SIS6"/>
      <c r="SIT6"/>
      <c r="SIU6"/>
      <c r="SIV6"/>
      <c r="SIW6"/>
      <c r="SIX6"/>
      <c r="SIY6"/>
      <c r="SIZ6"/>
      <c r="SJA6"/>
      <c r="SJB6"/>
      <c r="SJC6"/>
      <c r="SJD6"/>
      <c r="SJE6"/>
      <c r="SJF6"/>
      <c r="SJG6"/>
      <c r="SJH6"/>
      <c r="SJI6"/>
      <c r="SJJ6"/>
      <c r="SJK6"/>
      <c r="SJL6"/>
      <c r="SJM6"/>
      <c r="SJN6"/>
      <c r="SJO6"/>
      <c r="SJP6"/>
      <c r="SJQ6"/>
      <c r="SJR6"/>
      <c r="SJS6"/>
      <c r="SJT6"/>
      <c r="SJU6"/>
      <c r="SJV6"/>
      <c r="SJW6"/>
      <c r="SJX6"/>
      <c r="SJY6"/>
      <c r="SJZ6"/>
      <c r="SKA6"/>
      <c r="SKB6"/>
      <c r="SKC6"/>
      <c r="SKD6"/>
      <c r="SKE6"/>
      <c r="SKF6"/>
      <c r="SKG6"/>
      <c r="SKH6"/>
      <c r="SKI6"/>
      <c r="SKJ6"/>
      <c r="SKK6"/>
      <c r="SKL6"/>
      <c r="SKM6"/>
      <c r="SKN6"/>
      <c r="SKO6"/>
      <c r="SKP6"/>
      <c r="SKQ6"/>
      <c r="SKR6"/>
      <c r="SKS6"/>
      <c r="SKT6"/>
      <c r="SKU6"/>
      <c r="SKV6"/>
      <c r="SKW6"/>
      <c r="SKX6"/>
      <c r="SKY6"/>
      <c r="SKZ6"/>
      <c r="SLA6"/>
      <c r="SLB6"/>
      <c r="SLC6"/>
      <c r="SLD6"/>
      <c r="SLE6"/>
      <c r="SLF6"/>
      <c r="SLG6"/>
      <c r="SLH6"/>
      <c r="SLI6"/>
      <c r="SLJ6"/>
      <c r="SLK6"/>
      <c r="SLL6"/>
      <c r="SLM6"/>
      <c r="SLN6"/>
      <c r="SLO6"/>
      <c r="SLP6"/>
      <c r="SLQ6"/>
      <c r="SLR6"/>
      <c r="SLS6"/>
      <c r="SLT6"/>
      <c r="SLU6"/>
      <c r="SLV6"/>
      <c r="SLW6"/>
      <c r="SLX6"/>
      <c r="SLY6"/>
      <c r="SLZ6"/>
      <c r="SMA6"/>
      <c r="SMB6"/>
      <c r="SMC6"/>
      <c r="SMD6"/>
      <c r="SME6"/>
      <c r="SMF6"/>
      <c r="SMG6"/>
      <c r="SMH6"/>
      <c r="SMI6"/>
      <c r="SMJ6"/>
      <c r="SMK6"/>
      <c r="SML6"/>
      <c r="SMM6"/>
      <c r="SMN6"/>
      <c r="SMO6"/>
      <c r="SMP6"/>
      <c r="SMQ6"/>
      <c r="SMR6"/>
      <c r="SMS6"/>
      <c r="SMT6"/>
      <c r="SMU6"/>
      <c r="SMV6"/>
      <c r="SMW6"/>
      <c r="SMX6"/>
      <c r="SMY6"/>
      <c r="SMZ6"/>
      <c r="SNA6"/>
      <c r="SNB6"/>
      <c r="SNC6"/>
      <c r="SND6"/>
      <c r="SNE6"/>
      <c r="SNF6"/>
      <c r="SNG6"/>
      <c r="SNH6"/>
      <c r="SNI6"/>
      <c r="SNJ6"/>
      <c r="SNK6"/>
      <c r="SNL6"/>
      <c r="SNM6"/>
      <c r="SNN6"/>
      <c r="SNO6"/>
      <c r="SNP6"/>
      <c r="SNQ6"/>
      <c r="SNR6"/>
      <c r="SNS6"/>
      <c r="SNT6"/>
      <c r="SNU6"/>
      <c r="SNV6"/>
      <c r="SNW6"/>
      <c r="SNX6"/>
      <c r="SNY6"/>
      <c r="SNZ6"/>
      <c r="SOA6"/>
      <c r="SOB6"/>
      <c r="SOC6"/>
      <c r="SOD6"/>
      <c r="SOE6"/>
      <c r="SOF6"/>
      <c r="SOG6"/>
      <c r="SOH6"/>
      <c r="SOI6"/>
      <c r="SOJ6"/>
      <c r="SOK6"/>
      <c r="SOL6"/>
      <c r="SOM6"/>
      <c r="SON6"/>
      <c r="SOO6"/>
      <c r="SOP6"/>
      <c r="SOQ6"/>
      <c r="SOR6"/>
      <c r="SOS6"/>
      <c r="SOT6"/>
      <c r="SOU6"/>
      <c r="SOV6"/>
      <c r="SOW6"/>
      <c r="SOX6"/>
      <c r="SOY6"/>
      <c r="SOZ6"/>
      <c r="SPA6"/>
      <c r="SPB6"/>
      <c r="SPC6"/>
      <c r="SPD6"/>
      <c r="SPE6"/>
      <c r="SPF6"/>
      <c r="SPG6"/>
      <c r="SPH6"/>
      <c r="SPI6"/>
      <c r="SPJ6"/>
      <c r="SPK6"/>
      <c r="SPL6"/>
      <c r="SPM6"/>
      <c r="SPN6"/>
      <c r="SPO6"/>
      <c r="SPP6"/>
      <c r="SPQ6"/>
      <c r="SPR6"/>
      <c r="SPS6"/>
      <c r="SPT6"/>
      <c r="SPU6"/>
      <c r="SPV6"/>
      <c r="SPW6"/>
      <c r="SPX6"/>
      <c r="SPY6"/>
      <c r="SPZ6"/>
      <c r="SQA6"/>
      <c r="SQB6"/>
      <c r="SQC6"/>
      <c r="SQD6"/>
      <c r="SQE6"/>
      <c r="SQF6"/>
      <c r="SQG6"/>
      <c r="SQH6"/>
      <c r="SQI6"/>
      <c r="SQJ6"/>
      <c r="SQK6"/>
      <c r="SQL6"/>
      <c r="SQM6"/>
      <c r="SQN6"/>
      <c r="SQO6"/>
      <c r="SQP6"/>
      <c r="SQQ6"/>
      <c r="SQR6"/>
      <c r="SQS6"/>
      <c r="SQT6"/>
      <c r="SQU6"/>
      <c r="SQV6"/>
      <c r="SQW6"/>
      <c r="SQX6"/>
      <c r="SQY6"/>
      <c r="SQZ6"/>
      <c r="SRA6"/>
      <c r="SRB6"/>
      <c r="SRC6"/>
      <c r="SRD6"/>
      <c r="SRE6"/>
      <c r="SRF6"/>
      <c r="SRG6"/>
      <c r="SRH6"/>
      <c r="SRI6"/>
      <c r="SRJ6"/>
      <c r="SRK6"/>
      <c r="SRL6"/>
      <c r="SRM6"/>
      <c r="SRN6"/>
      <c r="SRO6"/>
      <c r="SRP6"/>
      <c r="SRQ6"/>
      <c r="SRR6"/>
      <c r="SRS6"/>
      <c r="SRT6"/>
      <c r="SRU6"/>
      <c r="SRV6"/>
      <c r="SRW6"/>
      <c r="SRX6"/>
      <c r="SRY6"/>
      <c r="SRZ6"/>
      <c r="SSA6"/>
      <c r="SSB6"/>
      <c r="SSC6"/>
      <c r="SSD6"/>
      <c r="SSE6"/>
      <c r="SSF6"/>
      <c r="SSG6"/>
      <c r="SSH6"/>
      <c r="SSI6"/>
      <c r="SSJ6"/>
      <c r="SSK6"/>
      <c r="SSL6"/>
      <c r="SSM6"/>
      <c r="SSN6"/>
      <c r="SSO6"/>
      <c r="SSP6"/>
      <c r="SSQ6"/>
      <c r="SSR6"/>
      <c r="SSS6"/>
      <c r="SST6"/>
      <c r="SSU6"/>
      <c r="SSV6"/>
      <c r="SSW6"/>
      <c r="SSX6"/>
      <c r="SSY6"/>
      <c r="SSZ6"/>
      <c r="STA6"/>
      <c r="STB6"/>
      <c r="STC6"/>
      <c r="STD6"/>
      <c r="STE6"/>
      <c r="STF6"/>
      <c r="STG6"/>
      <c r="STH6"/>
      <c r="STI6"/>
      <c r="STJ6"/>
      <c r="STK6"/>
      <c r="STL6"/>
      <c r="STM6"/>
      <c r="STN6"/>
      <c r="STO6"/>
      <c r="STP6"/>
      <c r="STQ6"/>
      <c r="STR6"/>
      <c r="STS6"/>
      <c r="STT6"/>
      <c r="STU6"/>
      <c r="STV6"/>
      <c r="STW6"/>
      <c r="STX6"/>
      <c r="STY6"/>
      <c r="STZ6"/>
      <c r="SUA6"/>
      <c r="SUB6"/>
      <c r="SUC6"/>
      <c r="SUD6"/>
      <c r="SUE6"/>
      <c r="SUF6"/>
      <c r="SUG6"/>
      <c r="SUH6"/>
      <c r="SUI6"/>
      <c r="SUJ6"/>
      <c r="SUK6"/>
      <c r="SUL6"/>
      <c r="SUM6"/>
      <c r="SUN6"/>
      <c r="SUO6"/>
      <c r="SUP6"/>
      <c r="SUQ6"/>
      <c r="SUR6"/>
      <c r="SUS6"/>
      <c r="SUT6"/>
      <c r="SUU6"/>
      <c r="SUV6"/>
      <c r="SUW6"/>
      <c r="SUX6"/>
      <c r="SUY6"/>
      <c r="SUZ6"/>
      <c r="SVA6"/>
      <c r="SVB6"/>
      <c r="SVC6"/>
      <c r="SVD6"/>
      <c r="SVE6"/>
      <c r="SVF6"/>
      <c r="SVG6"/>
      <c r="SVH6"/>
      <c r="SVI6"/>
      <c r="SVJ6"/>
      <c r="SVK6"/>
      <c r="SVL6"/>
      <c r="SVM6"/>
      <c r="SVN6"/>
      <c r="SVO6"/>
      <c r="SVP6"/>
      <c r="SVQ6"/>
      <c r="SVR6"/>
      <c r="SVS6"/>
      <c r="SVT6"/>
      <c r="SVU6"/>
      <c r="SVV6"/>
      <c r="SVW6"/>
      <c r="SVX6"/>
      <c r="SVY6"/>
      <c r="SVZ6"/>
      <c r="SWA6"/>
      <c r="SWB6"/>
      <c r="SWC6"/>
      <c r="SWD6"/>
      <c r="SWE6"/>
      <c r="SWF6"/>
      <c r="SWG6"/>
      <c r="SWH6"/>
      <c r="SWI6"/>
      <c r="SWJ6"/>
      <c r="SWK6"/>
      <c r="SWL6"/>
      <c r="SWM6"/>
      <c r="SWN6"/>
      <c r="SWO6"/>
      <c r="SWP6"/>
      <c r="SWQ6"/>
      <c r="SWR6"/>
      <c r="SWS6"/>
      <c r="SWT6"/>
      <c r="SWU6"/>
      <c r="SWV6"/>
      <c r="SWW6"/>
      <c r="SWX6"/>
      <c r="SWY6"/>
      <c r="SWZ6"/>
      <c r="SXA6"/>
      <c r="SXB6"/>
      <c r="SXC6"/>
      <c r="SXD6"/>
      <c r="SXE6"/>
      <c r="SXF6"/>
      <c r="SXG6"/>
      <c r="SXH6"/>
      <c r="SXI6"/>
      <c r="SXJ6"/>
      <c r="SXK6"/>
      <c r="SXL6"/>
      <c r="SXM6"/>
      <c r="SXN6"/>
      <c r="SXO6"/>
      <c r="SXP6"/>
      <c r="SXQ6"/>
      <c r="SXR6"/>
      <c r="SXS6"/>
      <c r="SXT6"/>
      <c r="SXU6"/>
      <c r="SXV6"/>
      <c r="SXW6"/>
      <c r="SXX6"/>
      <c r="SXY6"/>
      <c r="SXZ6"/>
      <c r="SYA6"/>
      <c r="SYB6"/>
      <c r="SYC6"/>
      <c r="SYD6"/>
      <c r="SYE6"/>
      <c r="SYF6"/>
      <c r="SYG6"/>
      <c r="SYH6"/>
      <c r="SYI6"/>
      <c r="SYJ6"/>
      <c r="SYK6"/>
      <c r="SYL6"/>
      <c r="SYM6"/>
      <c r="SYN6"/>
      <c r="SYO6"/>
      <c r="SYP6"/>
      <c r="SYQ6"/>
      <c r="SYR6"/>
      <c r="SYS6"/>
      <c r="SYT6"/>
      <c r="SYU6"/>
      <c r="SYV6"/>
      <c r="SYW6"/>
      <c r="SYX6"/>
      <c r="SYY6"/>
      <c r="SYZ6"/>
      <c r="SZA6"/>
      <c r="SZB6"/>
      <c r="SZC6"/>
      <c r="SZD6"/>
      <c r="SZE6"/>
      <c r="SZF6"/>
      <c r="SZG6"/>
      <c r="SZH6"/>
      <c r="SZI6"/>
      <c r="SZJ6"/>
      <c r="SZK6"/>
      <c r="SZL6"/>
      <c r="SZM6"/>
      <c r="SZN6"/>
      <c r="SZO6"/>
      <c r="SZP6"/>
      <c r="SZQ6"/>
      <c r="SZR6"/>
      <c r="SZS6"/>
      <c r="SZT6"/>
      <c r="SZU6"/>
      <c r="SZV6"/>
      <c r="SZW6"/>
      <c r="SZX6"/>
      <c r="SZY6"/>
      <c r="SZZ6"/>
      <c r="TAA6"/>
      <c r="TAB6"/>
      <c r="TAC6"/>
      <c r="TAD6"/>
      <c r="TAE6"/>
      <c r="TAF6"/>
      <c r="TAG6"/>
      <c r="TAH6"/>
      <c r="TAI6"/>
      <c r="TAJ6"/>
      <c r="TAK6"/>
      <c r="TAL6"/>
      <c r="TAM6"/>
      <c r="TAN6"/>
      <c r="TAO6"/>
      <c r="TAP6"/>
      <c r="TAQ6"/>
      <c r="TAR6"/>
      <c r="TAS6"/>
      <c r="TAT6"/>
      <c r="TAU6"/>
      <c r="TAV6"/>
      <c r="TAW6"/>
      <c r="TAX6"/>
      <c r="TAY6"/>
      <c r="TAZ6"/>
      <c r="TBA6"/>
      <c r="TBB6"/>
      <c r="TBC6"/>
      <c r="TBD6"/>
      <c r="TBE6"/>
      <c r="TBF6"/>
      <c r="TBG6"/>
      <c r="TBH6"/>
      <c r="TBI6"/>
      <c r="TBJ6"/>
      <c r="TBK6"/>
      <c r="TBL6"/>
      <c r="TBM6"/>
      <c r="TBN6"/>
      <c r="TBO6"/>
      <c r="TBP6"/>
      <c r="TBQ6"/>
      <c r="TBR6"/>
      <c r="TBS6"/>
      <c r="TBT6"/>
      <c r="TBU6"/>
      <c r="TBV6"/>
      <c r="TBW6"/>
      <c r="TBX6"/>
      <c r="TBY6"/>
      <c r="TBZ6"/>
      <c r="TCA6"/>
      <c r="TCB6"/>
      <c r="TCC6"/>
      <c r="TCD6"/>
      <c r="TCE6"/>
      <c r="TCF6"/>
      <c r="TCG6"/>
      <c r="TCH6"/>
      <c r="TCI6"/>
      <c r="TCJ6"/>
      <c r="TCK6"/>
      <c r="TCL6"/>
      <c r="TCM6"/>
      <c r="TCN6"/>
      <c r="TCO6"/>
      <c r="TCP6"/>
      <c r="TCQ6"/>
      <c r="TCR6"/>
      <c r="TCS6"/>
      <c r="TCT6"/>
      <c r="TCU6"/>
      <c r="TCV6"/>
      <c r="TCW6"/>
      <c r="TCX6"/>
      <c r="TCY6"/>
      <c r="TCZ6"/>
      <c r="TDA6"/>
      <c r="TDB6"/>
      <c r="TDC6"/>
      <c r="TDD6"/>
      <c r="TDE6"/>
      <c r="TDF6"/>
      <c r="TDG6"/>
      <c r="TDH6"/>
      <c r="TDI6"/>
      <c r="TDJ6"/>
      <c r="TDK6"/>
      <c r="TDL6"/>
      <c r="TDM6"/>
      <c r="TDN6"/>
      <c r="TDO6"/>
      <c r="TDP6"/>
      <c r="TDQ6"/>
      <c r="TDR6"/>
      <c r="TDS6"/>
      <c r="TDT6"/>
      <c r="TDU6"/>
      <c r="TDV6"/>
      <c r="TDW6"/>
      <c r="TDX6"/>
      <c r="TDY6"/>
      <c r="TDZ6"/>
      <c r="TEA6"/>
      <c r="TEB6"/>
      <c r="TEC6"/>
      <c r="TED6"/>
      <c r="TEE6"/>
      <c r="TEF6"/>
      <c r="TEG6"/>
      <c r="TEH6"/>
      <c r="TEI6"/>
      <c r="TEJ6"/>
      <c r="TEK6"/>
      <c r="TEL6"/>
      <c r="TEM6"/>
      <c r="TEN6"/>
      <c r="TEO6"/>
      <c r="TEP6"/>
      <c r="TEQ6"/>
      <c r="TER6"/>
      <c r="TES6"/>
      <c r="TET6"/>
      <c r="TEU6"/>
      <c r="TEV6"/>
      <c r="TEW6"/>
      <c r="TEX6"/>
      <c r="TEY6"/>
      <c r="TEZ6"/>
      <c r="TFA6"/>
      <c r="TFB6"/>
      <c r="TFC6"/>
      <c r="TFD6"/>
      <c r="TFE6"/>
      <c r="TFF6"/>
      <c r="TFG6"/>
      <c r="TFH6"/>
      <c r="TFI6"/>
      <c r="TFJ6"/>
      <c r="TFK6"/>
      <c r="TFL6"/>
      <c r="TFM6"/>
      <c r="TFN6"/>
      <c r="TFO6"/>
      <c r="TFP6"/>
      <c r="TFQ6"/>
      <c r="TFR6"/>
      <c r="TFS6"/>
      <c r="TFT6"/>
      <c r="TFU6"/>
      <c r="TFV6"/>
      <c r="TFW6"/>
      <c r="TFX6"/>
      <c r="TFY6"/>
      <c r="TFZ6"/>
      <c r="TGA6"/>
      <c r="TGB6"/>
      <c r="TGC6"/>
      <c r="TGD6"/>
      <c r="TGE6"/>
      <c r="TGF6"/>
      <c r="TGG6"/>
      <c r="TGH6"/>
      <c r="TGI6"/>
      <c r="TGJ6"/>
      <c r="TGK6"/>
      <c r="TGL6"/>
      <c r="TGM6"/>
      <c r="TGN6"/>
      <c r="TGO6"/>
      <c r="TGP6"/>
      <c r="TGQ6"/>
      <c r="TGR6"/>
      <c r="TGS6"/>
      <c r="TGT6"/>
      <c r="TGU6"/>
      <c r="TGV6"/>
      <c r="TGW6"/>
      <c r="TGX6"/>
      <c r="TGY6"/>
      <c r="TGZ6"/>
      <c r="THA6"/>
      <c r="THB6"/>
      <c r="THC6"/>
      <c r="THD6"/>
      <c r="THE6"/>
      <c r="THF6"/>
      <c r="THG6"/>
      <c r="THH6"/>
      <c r="THI6"/>
      <c r="THJ6"/>
      <c r="THK6"/>
      <c r="THL6"/>
      <c r="THM6"/>
      <c r="THN6"/>
      <c r="THO6"/>
      <c r="THP6"/>
      <c r="THQ6"/>
      <c r="THR6"/>
      <c r="THS6"/>
      <c r="THT6"/>
      <c r="THU6"/>
      <c r="THV6"/>
      <c r="THW6"/>
      <c r="THX6"/>
      <c r="THY6"/>
      <c r="THZ6"/>
      <c r="TIA6"/>
      <c r="TIB6"/>
      <c r="TIC6"/>
      <c r="TID6"/>
      <c r="TIE6"/>
      <c r="TIF6"/>
      <c r="TIG6"/>
      <c r="TIH6"/>
      <c r="TII6"/>
      <c r="TIJ6"/>
      <c r="TIK6"/>
      <c r="TIL6"/>
      <c r="TIM6"/>
      <c r="TIN6"/>
      <c r="TIO6"/>
      <c r="TIP6"/>
      <c r="TIQ6"/>
      <c r="TIR6"/>
      <c r="TIS6"/>
      <c r="TIT6"/>
      <c r="TIU6"/>
      <c r="TIV6"/>
      <c r="TIW6"/>
      <c r="TIX6"/>
      <c r="TIY6"/>
      <c r="TIZ6"/>
      <c r="TJA6"/>
      <c r="TJB6"/>
      <c r="TJC6"/>
      <c r="TJD6"/>
      <c r="TJE6"/>
      <c r="TJF6"/>
      <c r="TJG6"/>
      <c r="TJH6"/>
      <c r="TJI6"/>
      <c r="TJJ6"/>
      <c r="TJK6"/>
      <c r="TJL6"/>
      <c r="TJM6"/>
      <c r="TJN6"/>
      <c r="TJO6"/>
      <c r="TJP6"/>
      <c r="TJQ6"/>
      <c r="TJR6"/>
      <c r="TJS6"/>
      <c r="TJT6"/>
      <c r="TJU6"/>
      <c r="TJV6"/>
      <c r="TJW6"/>
      <c r="TJX6"/>
      <c r="TJY6"/>
      <c r="TJZ6"/>
      <c r="TKA6"/>
      <c r="TKB6"/>
      <c r="TKC6"/>
      <c r="TKD6"/>
      <c r="TKE6"/>
      <c r="TKF6"/>
      <c r="TKG6"/>
      <c r="TKH6"/>
      <c r="TKI6"/>
      <c r="TKJ6"/>
      <c r="TKK6"/>
      <c r="TKL6"/>
      <c r="TKM6"/>
      <c r="TKN6"/>
      <c r="TKO6"/>
      <c r="TKP6"/>
      <c r="TKQ6"/>
      <c r="TKR6"/>
      <c r="TKS6"/>
      <c r="TKT6"/>
      <c r="TKU6"/>
      <c r="TKV6"/>
      <c r="TKW6"/>
      <c r="TKX6"/>
      <c r="TKY6"/>
      <c r="TKZ6"/>
      <c r="TLA6"/>
      <c r="TLB6"/>
      <c r="TLC6"/>
      <c r="TLD6"/>
      <c r="TLE6"/>
      <c r="TLF6"/>
      <c r="TLG6"/>
      <c r="TLH6"/>
      <c r="TLI6"/>
      <c r="TLJ6"/>
      <c r="TLK6"/>
      <c r="TLL6"/>
      <c r="TLM6"/>
      <c r="TLN6"/>
      <c r="TLO6"/>
      <c r="TLP6"/>
      <c r="TLQ6"/>
      <c r="TLR6"/>
      <c r="TLS6"/>
      <c r="TLT6"/>
      <c r="TLU6"/>
      <c r="TLV6"/>
      <c r="TLW6"/>
      <c r="TLX6"/>
      <c r="TLY6"/>
      <c r="TLZ6"/>
      <c r="TMA6"/>
      <c r="TMB6"/>
      <c r="TMC6"/>
      <c r="TMD6"/>
      <c r="TME6"/>
      <c r="TMF6"/>
      <c r="TMG6"/>
      <c r="TMH6"/>
      <c r="TMI6"/>
      <c r="TMJ6"/>
      <c r="TMK6"/>
      <c r="TML6"/>
      <c r="TMM6"/>
      <c r="TMN6"/>
      <c r="TMO6"/>
      <c r="TMP6"/>
      <c r="TMQ6"/>
      <c r="TMR6"/>
      <c r="TMS6"/>
      <c r="TMT6"/>
      <c r="TMU6"/>
      <c r="TMV6"/>
      <c r="TMW6"/>
      <c r="TMX6"/>
      <c r="TMY6"/>
      <c r="TMZ6"/>
      <c r="TNA6"/>
      <c r="TNB6"/>
      <c r="TNC6"/>
      <c r="TND6"/>
      <c r="TNE6"/>
      <c r="TNF6"/>
      <c r="TNG6"/>
      <c r="TNH6"/>
      <c r="TNI6"/>
      <c r="TNJ6"/>
      <c r="TNK6"/>
      <c r="TNL6"/>
      <c r="TNM6"/>
      <c r="TNN6"/>
      <c r="TNO6"/>
      <c r="TNP6"/>
      <c r="TNQ6"/>
      <c r="TNR6"/>
      <c r="TNS6"/>
      <c r="TNT6"/>
      <c r="TNU6"/>
      <c r="TNV6"/>
      <c r="TNW6"/>
      <c r="TNX6"/>
      <c r="TNY6"/>
      <c r="TNZ6"/>
      <c r="TOA6"/>
      <c r="TOB6"/>
      <c r="TOC6"/>
      <c r="TOD6"/>
      <c r="TOE6"/>
      <c r="TOF6"/>
      <c r="TOG6"/>
      <c r="TOH6"/>
      <c r="TOI6"/>
      <c r="TOJ6"/>
      <c r="TOK6"/>
      <c r="TOL6"/>
      <c r="TOM6"/>
      <c r="TON6"/>
      <c r="TOO6"/>
      <c r="TOP6"/>
      <c r="TOQ6"/>
      <c r="TOR6"/>
      <c r="TOS6"/>
      <c r="TOT6"/>
      <c r="TOU6"/>
      <c r="TOV6"/>
      <c r="TOW6"/>
      <c r="TOX6"/>
      <c r="TOY6"/>
      <c r="TOZ6"/>
      <c r="TPA6"/>
      <c r="TPB6"/>
      <c r="TPC6"/>
      <c r="TPD6"/>
      <c r="TPE6"/>
      <c r="TPF6"/>
      <c r="TPG6"/>
      <c r="TPH6"/>
      <c r="TPI6"/>
      <c r="TPJ6"/>
      <c r="TPK6"/>
      <c r="TPL6"/>
      <c r="TPM6"/>
      <c r="TPN6"/>
      <c r="TPO6"/>
      <c r="TPP6"/>
      <c r="TPQ6"/>
      <c r="TPR6"/>
      <c r="TPS6"/>
      <c r="TPT6"/>
      <c r="TPU6"/>
      <c r="TPV6"/>
      <c r="TPW6"/>
      <c r="TPX6"/>
      <c r="TPY6"/>
      <c r="TPZ6"/>
      <c r="TQA6"/>
      <c r="TQB6"/>
      <c r="TQC6"/>
      <c r="TQD6"/>
      <c r="TQE6"/>
      <c r="TQF6"/>
      <c r="TQG6"/>
      <c r="TQH6"/>
      <c r="TQI6"/>
      <c r="TQJ6"/>
      <c r="TQK6"/>
      <c r="TQL6"/>
      <c r="TQM6"/>
      <c r="TQN6"/>
      <c r="TQO6"/>
      <c r="TQP6"/>
      <c r="TQQ6"/>
      <c r="TQR6"/>
      <c r="TQS6"/>
      <c r="TQT6"/>
      <c r="TQU6"/>
      <c r="TQV6"/>
      <c r="TQW6"/>
      <c r="TQX6"/>
      <c r="TQY6"/>
      <c r="TQZ6"/>
      <c r="TRA6"/>
      <c r="TRB6"/>
      <c r="TRC6"/>
      <c r="TRD6"/>
      <c r="TRE6"/>
      <c r="TRF6"/>
      <c r="TRG6"/>
      <c r="TRH6"/>
      <c r="TRI6"/>
      <c r="TRJ6"/>
      <c r="TRK6"/>
      <c r="TRL6"/>
      <c r="TRM6"/>
      <c r="TRN6"/>
      <c r="TRO6"/>
      <c r="TRP6"/>
      <c r="TRQ6"/>
      <c r="TRR6"/>
      <c r="TRS6"/>
      <c r="TRT6"/>
      <c r="TRU6"/>
      <c r="TRV6"/>
      <c r="TRW6"/>
      <c r="TRX6"/>
      <c r="TRY6"/>
      <c r="TRZ6"/>
      <c r="TSA6"/>
      <c r="TSB6"/>
      <c r="TSC6"/>
      <c r="TSD6"/>
      <c r="TSE6"/>
      <c r="TSF6"/>
      <c r="TSG6"/>
      <c r="TSH6"/>
      <c r="TSI6"/>
      <c r="TSJ6"/>
      <c r="TSK6"/>
      <c r="TSL6"/>
      <c r="TSM6"/>
      <c r="TSN6"/>
      <c r="TSO6"/>
      <c r="TSP6"/>
      <c r="TSQ6"/>
      <c r="TSR6"/>
      <c r="TSS6"/>
      <c r="TST6"/>
      <c r="TSU6"/>
      <c r="TSV6"/>
      <c r="TSW6"/>
      <c r="TSX6"/>
      <c r="TSY6"/>
      <c r="TSZ6"/>
      <c r="TTA6"/>
      <c r="TTB6"/>
      <c r="TTC6"/>
      <c r="TTD6"/>
      <c r="TTE6"/>
      <c r="TTF6"/>
      <c r="TTG6"/>
      <c r="TTH6"/>
      <c r="TTI6"/>
      <c r="TTJ6"/>
      <c r="TTK6"/>
      <c r="TTL6"/>
      <c r="TTM6"/>
      <c r="TTN6"/>
      <c r="TTO6"/>
      <c r="TTP6"/>
      <c r="TTQ6"/>
      <c r="TTR6"/>
      <c r="TTS6"/>
      <c r="TTT6"/>
      <c r="TTU6"/>
      <c r="TTV6"/>
      <c r="TTW6"/>
      <c r="TTX6"/>
      <c r="TTY6"/>
      <c r="TTZ6"/>
      <c r="TUA6"/>
      <c r="TUB6"/>
      <c r="TUC6"/>
      <c r="TUD6"/>
      <c r="TUE6"/>
      <c r="TUF6"/>
      <c r="TUG6"/>
      <c r="TUH6"/>
      <c r="TUI6"/>
      <c r="TUJ6"/>
      <c r="TUK6"/>
      <c r="TUL6"/>
      <c r="TUM6"/>
      <c r="TUN6"/>
      <c r="TUO6"/>
      <c r="TUP6"/>
      <c r="TUQ6"/>
      <c r="TUR6"/>
      <c r="TUS6"/>
      <c r="TUT6"/>
      <c r="TUU6"/>
      <c r="TUV6"/>
      <c r="TUW6"/>
      <c r="TUX6"/>
      <c r="TUY6"/>
      <c r="TUZ6"/>
      <c r="TVA6"/>
      <c r="TVB6"/>
      <c r="TVC6"/>
      <c r="TVD6"/>
      <c r="TVE6"/>
      <c r="TVF6"/>
      <c r="TVG6"/>
      <c r="TVH6"/>
      <c r="TVI6"/>
      <c r="TVJ6"/>
      <c r="TVK6"/>
      <c r="TVL6"/>
      <c r="TVM6"/>
      <c r="TVN6"/>
      <c r="TVO6"/>
      <c r="TVP6"/>
      <c r="TVQ6"/>
      <c r="TVR6"/>
      <c r="TVS6"/>
      <c r="TVT6"/>
      <c r="TVU6"/>
      <c r="TVV6"/>
      <c r="TVW6"/>
      <c r="TVX6"/>
      <c r="TVY6"/>
      <c r="TVZ6"/>
      <c r="TWA6"/>
      <c r="TWB6"/>
      <c r="TWC6"/>
      <c r="TWD6"/>
      <c r="TWE6"/>
      <c r="TWF6"/>
      <c r="TWG6"/>
      <c r="TWH6"/>
      <c r="TWI6"/>
      <c r="TWJ6"/>
      <c r="TWK6"/>
      <c r="TWL6"/>
      <c r="TWM6"/>
      <c r="TWN6"/>
      <c r="TWO6"/>
      <c r="TWP6"/>
      <c r="TWQ6"/>
      <c r="TWR6"/>
      <c r="TWS6"/>
      <c r="TWT6"/>
      <c r="TWU6"/>
      <c r="TWV6"/>
      <c r="TWW6"/>
      <c r="TWX6"/>
      <c r="TWY6"/>
      <c r="TWZ6"/>
      <c r="TXA6"/>
      <c r="TXB6"/>
      <c r="TXC6"/>
      <c r="TXD6"/>
      <c r="TXE6"/>
      <c r="TXF6"/>
      <c r="TXG6"/>
      <c r="TXH6"/>
      <c r="TXI6"/>
      <c r="TXJ6"/>
      <c r="TXK6"/>
      <c r="TXL6"/>
      <c r="TXM6"/>
      <c r="TXN6"/>
      <c r="TXO6"/>
      <c r="TXP6"/>
      <c r="TXQ6"/>
      <c r="TXR6"/>
      <c r="TXS6"/>
      <c r="TXT6"/>
      <c r="TXU6"/>
      <c r="TXV6"/>
      <c r="TXW6"/>
      <c r="TXX6"/>
      <c r="TXY6"/>
      <c r="TXZ6"/>
      <c r="TYA6"/>
      <c r="TYB6"/>
      <c r="TYC6"/>
      <c r="TYD6"/>
      <c r="TYE6"/>
      <c r="TYF6"/>
      <c r="TYG6"/>
      <c r="TYH6"/>
      <c r="TYI6"/>
      <c r="TYJ6"/>
      <c r="TYK6"/>
      <c r="TYL6"/>
      <c r="TYM6"/>
      <c r="TYN6"/>
      <c r="TYO6"/>
      <c r="TYP6"/>
      <c r="TYQ6"/>
      <c r="TYR6"/>
      <c r="TYS6"/>
      <c r="TYT6"/>
      <c r="TYU6"/>
      <c r="TYV6"/>
      <c r="TYW6"/>
      <c r="TYX6"/>
      <c r="TYY6"/>
      <c r="TYZ6"/>
      <c r="TZA6"/>
      <c r="TZB6"/>
      <c r="TZC6"/>
      <c r="TZD6"/>
      <c r="TZE6"/>
      <c r="TZF6"/>
      <c r="TZG6"/>
      <c r="TZH6"/>
      <c r="TZI6"/>
      <c r="TZJ6"/>
      <c r="TZK6"/>
      <c r="TZL6"/>
      <c r="TZM6"/>
      <c r="TZN6"/>
      <c r="TZO6"/>
      <c r="TZP6"/>
      <c r="TZQ6"/>
      <c r="TZR6"/>
      <c r="TZS6"/>
      <c r="TZT6"/>
      <c r="TZU6"/>
      <c r="TZV6"/>
      <c r="TZW6"/>
      <c r="TZX6"/>
      <c r="TZY6"/>
      <c r="TZZ6"/>
      <c r="UAA6"/>
      <c r="UAB6"/>
      <c r="UAC6"/>
      <c r="UAD6"/>
      <c r="UAE6"/>
      <c r="UAF6"/>
      <c r="UAG6"/>
      <c r="UAH6"/>
      <c r="UAI6"/>
      <c r="UAJ6"/>
      <c r="UAK6"/>
      <c r="UAL6"/>
      <c r="UAM6"/>
      <c r="UAN6"/>
      <c r="UAO6"/>
      <c r="UAP6"/>
      <c r="UAQ6"/>
      <c r="UAR6"/>
      <c r="UAS6"/>
      <c r="UAT6"/>
      <c r="UAU6"/>
      <c r="UAV6"/>
      <c r="UAW6"/>
      <c r="UAX6"/>
      <c r="UAY6"/>
      <c r="UAZ6"/>
      <c r="UBA6"/>
      <c r="UBB6"/>
      <c r="UBC6"/>
      <c r="UBD6"/>
      <c r="UBE6"/>
      <c r="UBF6"/>
      <c r="UBG6"/>
      <c r="UBH6"/>
      <c r="UBI6"/>
      <c r="UBJ6"/>
      <c r="UBK6"/>
      <c r="UBL6"/>
      <c r="UBM6"/>
      <c r="UBN6"/>
      <c r="UBO6"/>
      <c r="UBP6"/>
      <c r="UBQ6"/>
      <c r="UBR6"/>
      <c r="UBS6"/>
      <c r="UBT6"/>
      <c r="UBU6"/>
      <c r="UBV6"/>
      <c r="UBW6"/>
      <c r="UBX6"/>
      <c r="UBY6"/>
      <c r="UBZ6"/>
      <c r="UCA6"/>
      <c r="UCB6"/>
      <c r="UCC6"/>
      <c r="UCD6"/>
      <c r="UCE6"/>
      <c r="UCF6"/>
      <c r="UCG6"/>
      <c r="UCH6"/>
      <c r="UCI6"/>
      <c r="UCJ6"/>
      <c r="UCK6"/>
      <c r="UCL6"/>
      <c r="UCM6"/>
      <c r="UCN6"/>
      <c r="UCO6"/>
      <c r="UCP6"/>
      <c r="UCQ6"/>
      <c r="UCR6"/>
      <c r="UCS6"/>
      <c r="UCT6"/>
      <c r="UCU6"/>
      <c r="UCV6"/>
      <c r="UCW6"/>
      <c r="UCX6"/>
      <c r="UCY6"/>
      <c r="UCZ6"/>
      <c r="UDA6"/>
      <c r="UDB6"/>
      <c r="UDC6"/>
      <c r="UDD6"/>
      <c r="UDE6"/>
      <c r="UDF6"/>
      <c r="UDG6"/>
      <c r="UDH6"/>
      <c r="UDI6"/>
      <c r="UDJ6"/>
      <c r="UDK6"/>
      <c r="UDL6"/>
      <c r="UDM6"/>
      <c r="UDN6"/>
      <c r="UDO6"/>
      <c r="UDP6"/>
      <c r="UDQ6"/>
      <c r="UDR6"/>
      <c r="UDS6"/>
      <c r="UDT6"/>
      <c r="UDU6"/>
      <c r="UDV6"/>
      <c r="UDW6"/>
      <c r="UDX6"/>
      <c r="UDY6"/>
      <c r="UDZ6"/>
      <c r="UEA6"/>
      <c r="UEB6"/>
      <c r="UEC6"/>
      <c r="UED6"/>
      <c r="UEE6"/>
      <c r="UEF6"/>
      <c r="UEG6"/>
      <c r="UEH6"/>
      <c r="UEI6"/>
      <c r="UEJ6"/>
      <c r="UEK6"/>
      <c r="UEL6"/>
      <c r="UEM6"/>
      <c r="UEN6"/>
      <c r="UEO6"/>
      <c r="UEP6"/>
      <c r="UEQ6"/>
      <c r="UER6"/>
      <c r="UES6"/>
      <c r="UET6"/>
      <c r="UEU6"/>
      <c r="UEV6"/>
      <c r="UEW6"/>
      <c r="UEX6"/>
      <c r="UEY6"/>
      <c r="UEZ6"/>
      <c r="UFA6"/>
      <c r="UFB6"/>
      <c r="UFC6"/>
      <c r="UFD6"/>
      <c r="UFE6"/>
      <c r="UFF6"/>
      <c r="UFG6"/>
      <c r="UFH6"/>
      <c r="UFI6"/>
      <c r="UFJ6"/>
      <c r="UFK6"/>
      <c r="UFL6"/>
      <c r="UFM6"/>
      <c r="UFN6"/>
      <c r="UFO6"/>
      <c r="UFP6"/>
      <c r="UFQ6"/>
      <c r="UFR6"/>
      <c r="UFS6"/>
      <c r="UFT6"/>
      <c r="UFU6"/>
      <c r="UFV6"/>
      <c r="UFW6"/>
      <c r="UFX6"/>
      <c r="UFY6"/>
      <c r="UFZ6"/>
      <c r="UGA6"/>
      <c r="UGB6"/>
      <c r="UGC6"/>
      <c r="UGD6"/>
      <c r="UGE6"/>
      <c r="UGF6"/>
      <c r="UGG6"/>
      <c r="UGH6"/>
      <c r="UGI6"/>
      <c r="UGJ6"/>
      <c r="UGK6"/>
      <c r="UGL6"/>
      <c r="UGM6"/>
      <c r="UGN6"/>
      <c r="UGO6"/>
      <c r="UGP6"/>
      <c r="UGQ6"/>
      <c r="UGR6"/>
      <c r="UGS6"/>
      <c r="UGT6"/>
      <c r="UGU6"/>
      <c r="UGV6"/>
      <c r="UGW6"/>
      <c r="UGX6"/>
      <c r="UGY6"/>
      <c r="UGZ6"/>
      <c r="UHA6"/>
      <c r="UHB6"/>
      <c r="UHC6"/>
      <c r="UHD6"/>
      <c r="UHE6"/>
      <c r="UHF6"/>
      <c r="UHG6"/>
      <c r="UHH6"/>
      <c r="UHI6"/>
      <c r="UHJ6"/>
      <c r="UHK6"/>
      <c r="UHL6"/>
      <c r="UHM6"/>
      <c r="UHN6"/>
      <c r="UHO6"/>
      <c r="UHP6"/>
      <c r="UHQ6"/>
      <c r="UHR6"/>
      <c r="UHS6"/>
      <c r="UHT6"/>
      <c r="UHU6"/>
      <c r="UHV6"/>
      <c r="UHW6"/>
      <c r="UHX6"/>
      <c r="UHY6"/>
      <c r="UHZ6"/>
      <c r="UIA6"/>
      <c r="UIB6"/>
      <c r="UIC6"/>
      <c r="UID6"/>
      <c r="UIE6"/>
      <c r="UIF6"/>
      <c r="UIG6"/>
      <c r="UIH6"/>
      <c r="UII6"/>
      <c r="UIJ6"/>
      <c r="UIK6"/>
      <c r="UIL6"/>
      <c r="UIM6"/>
      <c r="UIN6"/>
      <c r="UIO6"/>
      <c r="UIP6"/>
      <c r="UIQ6"/>
      <c r="UIR6"/>
      <c r="UIS6"/>
      <c r="UIT6"/>
      <c r="UIU6"/>
      <c r="UIV6"/>
      <c r="UIW6"/>
      <c r="UIX6"/>
      <c r="UIY6"/>
      <c r="UIZ6"/>
      <c r="UJA6"/>
      <c r="UJB6"/>
      <c r="UJC6"/>
      <c r="UJD6"/>
      <c r="UJE6"/>
      <c r="UJF6"/>
      <c r="UJG6"/>
      <c r="UJH6"/>
      <c r="UJI6"/>
      <c r="UJJ6"/>
      <c r="UJK6"/>
      <c r="UJL6"/>
      <c r="UJM6"/>
      <c r="UJN6"/>
      <c r="UJO6"/>
      <c r="UJP6"/>
      <c r="UJQ6"/>
      <c r="UJR6"/>
      <c r="UJS6"/>
      <c r="UJT6"/>
      <c r="UJU6"/>
      <c r="UJV6"/>
      <c r="UJW6"/>
      <c r="UJX6"/>
      <c r="UJY6"/>
      <c r="UJZ6"/>
      <c r="UKA6"/>
      <c r="UKB6"/>
      <c r="UKC6"/>
      <c r="UKD6"/>
      <c r="UKE6"/>
      <c r="UKF6"/>
      <c r="UKG6"/>
      <c r="UKH6"/>
      <c r="UKI6"/>
      <c r="UKJ6"/>
      <c r="UKK6"/>
      <c r="UKL6"/>
      <c r="UKM6"/>
      <c r="UKN6"/>
      <c r="UKO6"/>
      <c r="UKP6"/>
      <c r="UKQ6"/>
      <c r="UKR6"/>
      <c r="UKS6"/>
      <c r="UKT6"/>
      <c r="UKU6"/>
      <c r="UKV6"/>
      <c r="UKW6"/>
      <c r="UKX6"/>
      <c r="UKY6"/>
      <c r="UKZ6"/>
      <c r="ULA6"/>
      <c r="ULB6"/>
      <c r="ULC6"/>
      <c r="ULD6"/>
      <c r="ULE6"/>
      <c r="ULF6"/>
      <c r="ULG6"/>
      <c r="ULH6"/>
      <c r="ULI6"/>
      <c r="ULJ6"/>
      <c r="ULK6"/>
      <c r="ULL6"/>
      <c r="ULM6"/>
      <c r="ULN6"/>
      <c r="ULO6"/>
      <c r="ULP6"/>
      <c r="ULQ6"/>
      <c r="ULR6"/>
      <c r="ULS6"/>
      <c r="ULT6"/>
      <c r="ULU6"/>
      <c r="ULV6"/>
      <c r="ULW6"/>
      <c r="ULX6"/>
      <c r="ULY6"/>
      <c r="ULZ6"/>
      <c r="UMA6"/>
      <c r="UMB6"/>
      <c r="UMC6"/>
      <c r="UMD6"/>
      <c r="UME6"/>
      <c r="UMF6"/>
      <c r="UMG6"/>
      <c r="UMH6"/>
      <c r="UMI6"/>
      <c r="UMJ6"/>
      <c r="UMK6"/>
      <c r="UML6"/>
      <c r="UMM6"/>
      <c r="UMN6"/>
      <c r="UMO6"/>
      <c r="UMP6"/>
      <c r="UMQ6"/>
      <c r="UMR6"/>
      <c r="UMS6"/>
      <c r="UMT6"/>
      <c r="UMU6"/>
      <c r="UMV6"/>
      <c r="UMW6"/>
      <c r="UMX6"/>
      <c r="UMY6"/>
      <c r="UMZ6"/>
      <c r="UNA6"/>
      <c r="UNB6"/>
      <c r="UNC6"/>
      <c r="UND6"/>
      <c r="UNE6"/>
      <c r="UNF6"/>
      <c r="UNG6"/>
      <c r="UNH6"/>
      <c r="UNI6"/>
      <c r="UNJ6"/>
      <c r="UNK6"/>
      <c r="UNL6"/>
      <c r="UNM6"/>
      <c r="UNN6"/>
      <c r="UNO6"/>
      <c r="UNP6"/>
      <c r="UNQ6"/>
      <c r="UNR6"/>
      <c r="UNS6"/>
      <c r="UNT6"/>
      <c r="UNU6"/>
      <c r="UNV6"/>
      <c r="UNW6"/>
      <c r="UNX6"/>
      <c r="UNY6"/>
      <c r="UNZ6"/>
      <c r="UOA6"/>
      <c r="UOB6"/>
      <c r="UOC6"/>
      <c r="UOD6"/>
      <c r="UOE6"/>
      <c r="UOF6"/>
      <c r="UOG6"/>
      <c r="UOH6"/>
      <c r="UOI6"/>
      <c r="UOJ6"/>
      <c r="UOK6"/>
      <c r="UOL6"/>
      <c r="UOM6"/>
      <c r="UON6"/>
      <c r="UOO6"/>
      <c r="UOP6"/>
      <c r="UOQ6"/>
      <c r="UOR6"/>
      <c r="UOS6"/>
      <c r="UOT6"/>
      <c r="UOU6"/>
      <c r="UOV6"/>
      <c r="UOW6"/>
      <c r="UOX6"/>
      <c r="UOY6"/>
      <c r="UOZ6"/>
      <c r="UPA6"/>
      <c r="UPB6"/>
      <c r="UPC6"/>
      <c r="UPD6"/>
      <c r="UPE6"/>
      <c r="UPF6"/>
      <c r="UPG6"/>
      <c r="UPH6"/>
      <c r="UPI6"/>
      <c r="UPJ6"/>
      <c r="UPK6"/>
      <c r="UPL6"/>
      <c r="UPM6"/>
      <c r="UPN6"/>
      <c r="UPO6"/>
      <c r="UPP6"/>
      <c r="UPQ6"/>
      <c r="UPR6"/>
      <c r="UPS6"/>
      <c r="UPT6"/>
      <c r="UPU6"/>
      <c r="UPV6"/>
      <c r="UPW6"/>
      <c r="UPX6"/>
      <c r="UPY6"/>
      <c r="UPZ6"/>
      <c r="UQA6"/>
      <c r="UQB6"/>
      <c r="UQC6"/>
      <c r="UQD6"/>
      <c r="UQE6"/>
      <c r="UQF6"/>
      <c r="UQG6"/>
      <c r="UQH6"/>
      <c r="UQI6"/>
      <c r="UQJ6"/>
      <c r="UQK6"/>
      <c r="UQL6"/>
      <c r="UQM6"/>
      <c r="UQN6"/>
      <c r="UQO6"/>
      <c r="UQP6"/>
      <c r="UQQ6"/>
      <c r="UQR6"/>
      <c r="UQS6"/>
      <c r="UQT6"/>
      <c r="UQU6"/>
      <c r="UQV6"/>
      <c r="UQW6"/>
      <c r="UQX6"/>
      <c r="UQY6"/>
      <c r="UQZ6"/>
      <c r="URA6"/>
      <c r="URB6"/>
      <c r="URC6"/>
      <c r="URD6"/>
      <c r="URE6"/>
      <c r="URF6"/>
      <c r="URG6"/>
      <c r="URH6"/>
      <c r="URI6"/>
      <c r="URJ6"/>
      <c r="URK6"/>
      <c r="URL6"/>
      <c r="URM6"/>
      <c r="URN6"/>
      <c r="URO6"/>
      <c r="URP6"/>
      <c r="URQ6"/>
      <c r="URR6"/>
      <c r="URS6"/>
      <c r="URT6"/>
      <c r="URU6"/>
      <c r="URV6"/>
      <c r="URW6"/>
      <c r="URX6"/>
      <c r="URY6"/>
      <c r="URZ6"/>
      <c r="USA6"/>
      <c r="USB6"/>
      <c r="USC6"/>
      <c r="USD6"/>
      <c r="USE6"/>
      <c r="USF6"/>
      <c r="USG6"/>
      <c r="USH6"/>
      <c r="USI6"/>
      <c r="USJ6"/>
      <c r="USK6"/>
      <c r="USL6"/>
      <c r="USM6"/>
      <c r="USN6"/>
      <c r="USO6"/>
      <c r="USP6"/>
      <c r="USQ6"/>
      <c r="USR6"/>
      <c r="USS6"/>
      <c r="UST6"/>
      <c r="USU6"/>
      <c r="USV6"/>
      <c r="USW6"/>
      <c r="USX6"/>
      <c r="USY6"/>
      <c r="USZ6"/>
      <c r="UTA6"/>
      <c r="UTB6"/>
      <c r="UTC6"/>
      <c r="UTD6"/>
      <c r="UTE6"/>
      <c r="UTF6"/>
      <c r="UTG6"/>
      <c r="UTH6"/>
      <c r="UTI6"/>
      <c r="UTJ6"/>
      <c r="UTK6"/>
      <c r="UTL6"/>
      <c r="UTM6"/>
      <c r="UTN6"/>
      <c r="UTO6"/>
      <c r="UTP6"/>
      <c r="UTQ6"/>
      <c r="UTR6"/>
      <c r="UTS6"/>
      <c r="UTT6"/>
      <c r="UTU6"/>
      <c r="UTV6"/>
      <c r="UTW6"/>
      <c r="UTX6"/>
      <c r="UTY6"/>
      <c r="UTZ6"/>
      <c r="UUA6"/>
      <c r="UUB6"/>
      <c r="UUC6"/>
      <c r="UUD6"/>
      <c r="UUE6"/>
      <c r="UUF6"/>
      <c r="UUG6"/>
      <c r="UUH6"/>
      <c r="UUI6"/>
      <c r="UUJ6"/>
      <c r="UUK6"/>
      <c r="UUL6"/>
      <c r="UUM6"/>
      <c r="UUN6"/>
      <c r="UUO6"/>
      <c r="UUP6"/>
      <c r="UUQ6"/>
      <c r="UUR6"/>
      <c r="UUS6"/>
      <c r="UUT6"/>
      <c r="UUU6"/>
      <c r="UUV6"/>
      <c r="UUW6"/>
      <c r="UUX6"/>
      <c r="UUY6"/>
      <c r="UUZ6"/>
      <c r="UVA6"/>
      <c r="UVB6"/>
      <c r="UVC6"/>
      <c r="UVD6"/>
      <c r="UVE6"/>
      <c r="UVF6"/>
      <c r="UVG6"/>
      <c r="UVH6"/>
      <c r="UVI6"/>
      <c r="UVJ6"/>
      <c r="UVK6"/>
      <c r="UVL6"/>
      <c r="UVM6"/>
      <c r="UVN6"/>
      <c r="UVO6"/>
      <c r="UVP6"/>
      <c r="UVQ6"/>
      <c r="UVR6"/>
      <c r="UVS6"/>
      <c r="UVT6"/>
      <c r="UVU6"/>
      <c r="UVV6"/>
      <c r="UVW6"/>
      <c r="UVX6"/>
      <c r="UVY6"/>
      <c r="UVZ6"/>
      <c r="UWA6"/>
      <c r="UWB6"/>
      <c r="UWC6"/>
      <c r="UWD6"/>
      <c r="UWE6"/>
      <c r="UWF6"/>
      <c r="UWG6"/>
      <c r="UWH6"/>
      <c r="UWI6"/>
      <c r="UWJ6"/>
      <c r="UWK6"/>
      <c r="UWL6"/>
      <c r="UWM6"/>
      <c r="UWN6"/>
      <c r="UWO6"/>
      <c r="UWP6"/>
      <c r="UWQ6"/>
      <c r="UWR6"/>
      <c r="UWS6"/>
      <c r="UWT6"/>
      <c r="UWU6"/>
      <c r="UWV6"/>
      <c r="UWW6"/>
      <c r="UWX6"/>
      <c r="UWY6"/>
      <c r="UWZ6"/>
      <c r="UXA6"/>
      <c r="UXB6"/>
      <c r="UXC6"/>
      <c r="UXD6"/>
      <c r="UXE6"/>
      <c r="UXF6"/>
      <c r="UXG6"/>
      <c r="UXH6"/>
      <c r="UXI6"/>
      <c r="UXJ6"/>
      <c r="UXK6"/>
      <c r="UXL6"/>
      <c r="UXM6"/>
      <c r="UXN6"/>
      <c r="UXO6"/>
      <c r="UXP6"/>
      <c r="UXQ6"/>
      <c r="UXR6"/>
      <c r="UXS6"/>
      <c r="UXT6"/>
      <c r="UXU6"/>
      <c r="UXV6"/>
      <c r="UXW6"/>
      <c r="UXX6"/>
      <c r="UXY6"/>
      <c r="UXZ6"/>
      <c r="UYA6"/>
      <c r="UYB6"/>
      <c r="UYC6"/>
      <c r="UYD6"/>
      <c r="UYE6"/>
      <c r="UYF6"/>
      <c r="UYG6"/>
      <c r="UYH6"/>
      <c r="UYI6"/>
      <c r="UYJ6"/>
      <c r="UYK6"/>
      <c r="UYL6"/>
      <c r="UYM6"/>
      <c r="UYN6"/>
      <c r="UYO6"/>
      <c r="UYP6"/>
      <c r="UYQ6"/>
      <c r="UYR6"/>
      <c r="UYS6"/>
      <c r="UYT6"/>
      <c r="UYU6"/>
      <c r="UYV6"/>
      <c r="UYW6"/>
      <c r="UYX6"/>
      <c r="UYY6"/>
      <c r="UYZ6"/>
      <c r="UZA6"/>
      <c r="UZB6"/>
      <c r="UZC6"/>
      <c r="UZD6"/>
      <c r="UZE6"/>
      <c r="UZF6"/>
      <c r="UZG6"/>
      <c r="UZH6"/>
      <c r="UZI6"/>
      <c r="UZJ6"/>
      <c r="UZK6"/>
      <c r="UZL6"/>
      <c r="UZM6"/>
      <c r="UZN6"/>
      <c r="UZO6"/>
      <c r="UZP6"/>
      <c r="UZQ6"/>
      <c r="UZR6"/>
      <c r="UZS6"/>
      <c r="UZT6"/>
      <c r="UZU6"/>
      <c r="UZV6"/>
      <c r="UZW6"/>
      <c r="UZX6"/>
      <c r="UZY6"/>
      <c r="UZZ6"/>
      <c r="VAA6"/>
      <c r="VAB6"/>
      <c r="VAC6"/>
      <c r="VAD6"/>
      <c r="VAE6"/>
      <c r="VAF6"/>
      <c r="VAG6"/>
      <c r="VAH6"/>
      <c r="VAI6"/>
      <c r="VAJ6"/>
      <c r="VAK6"/>
      <c r="VAL6"/>
      <c r="VAM6"/>
      <c r="VAN6"/>
      <c r="VAO6"/>
      <c r="VAP6"/>
      <c r="VAQ6"/>
      <c r="VAR6"/>
      <c r="VAS6"/>
      <c r="VAT6"/>
      <c r="VAU6"/>
      <c r="VAV6"/>
      <c r="VAW6"/>
      <c r="VAX6"/>
      <c r="VAY6"/>
      <c r="VAZ6"/>
      <c r="VBA6"/>
      <c r="VBB6"/>
      <c r="VBC6"/>
      <c r="VBD6"/>
      <c r="VBE6"/>
      <c r="VBF6"/>
      <c r="VBG6"/>
      <c r="VBH6"/>
      <c r="VBI6"/>
      <c r="VBJ6"/>
      <c r="VBK6"/>
      <c r="VBL6"/>
      <c r="VBM6"/>
      <c r="VBN6"/>
      <c r="VBO6"/>
      <c r="VBP6"/>
      <c r="VBQ6"/>
      <c r="VBR6"/>
      <c r="VBS6"/>
      <c r="VBT6"/>
      <c r="VBU6"/>
      <c r="VBV6"/>
      <c r="VBW6"/>
      <c r="VBX6"/>
      <c r="VBY6"/>
      <c r="VBZ6"/>
      <c r="VCA6"/>
      <c r="VCB6"/>
      <c r="VCC6"/>
      <c r="VCD6"/>
      <c r="VCE6"/>
      <c r="VCF6"/>
      <c r="VCG6"/>
      <c r="VCH6"/>
      <c r="VCI6"/>
      <c r="VCJ6"/>
      <c r="VCK6"/>
      <c r="VCL6"/>
      <c r="VCM6"/>
      <c r="VCN6"/>
      <c r="VCO6"/>
      <c r="VCP6"/>
      <c r="VCQ6"/>
      <c r="VCR6"/>
      <c r="VCS6"/>
      <c r="VCT6"/>
      <c r="VCU6"/>
      <c r="VCV6"/>
      <c r="VCW6"/>
      <c r="VCX6"/>
      <c r="VCY6"/>
      <c r="VCZ6"/>
      <c r="VDA6"/>
      <c r="VDB6"/>
      <c r="VDC6"/>
      <c r="VDD6"/>
      <c r="VDE6"/>
      <c r="VDF6"/>
      <c r="VDG6"/>
      <c r="VDH6"/>
      <c r="VDI6"/>
      <c r="VDJ6"/>
      <c r="VDK6"/>
      <c r="VDL6"/>
      <c r="VDM6"/>
      <c r="VDN6"/>
      <c r="VDO6"/>
      <c r="VDP6"/>
      <c r="VDQ6"/>
      <c r="VDR6"/>
      <c r="VDS6"/>
      <c r="VDT6"/>
      <c r="VDU6"/>
      <c r="VDV6"/>
      <c r="VDW6"/>
      <c r="VDX6"/>
      <c r="VDY6"/>
      <c r="VDZ6"/>
      <c r="VEA6"/>
      <c r="VEB6"/>
      <c r="VEC6"/>
      <c r="VED6"/>
      <c r="VEE6"/>
      <c r="VEF6"/>
      <c r="VEG6"/>
      <c r="VEH6"/>
      <c r="VEI6"/>
      <c r="VEJ6"/>
      <c r="VEK6"/>
      <c r="VEL6"/>
      <c r="VEM6"/>
      <c r="VEN6"/>
      <c r="VEO6"/>
      <c r="VEP6"/>
      <c r="VEQ6"/>
      <c r="VER6"/>
      <c r="VES6"/>
      <c r="VET6"/>
      <c r="VEU6"/>
      <c r="VEV6"/>
      <c r="VEW6"/>
      <c r="VEX6"/>
      <c r="VEY6"/>
      <c r="VEZ6"/>
      <c r="VFA6"/>
      <c r="VFB6"/>
      <c r="VFC6"/>
      <c r="VFD6"/>
      <c r="VFE6"/>
      <c r="VFF6"/>
      <c r="VFG6"/>
      <c r="VFH6"/>
      <c r="VFI6"/>
      <c r="VFJ6"/>
      <c r="VFK6"/>
      <c r="VFL6"/>
      <c r="VFM6"/>
      <c r="VFN6"/>
      <c r="VFO6"/>
      <c r="VFP6"/>
      <c r="VFQ6"/>
      <c r="VFR6"/>
      <c r="VFS6"/>
      <c r="VFT6"/>
      <c r="VFU6"/>
      <c r="VFV6"/>
      <c r="VFW6"/>
      <c r="VFX6"/>
      <c r="VFY6"/>
      <c r="VFZ6"/>
      <c r="VGA6"/>
      <c r="VGB6"/>
      <c r="VGC6"/>
      <c r="VGD6"/>
      <c r="VGE6"/>
      <c r="VGF6"/>
      <c r="VGG6"/>
      <c r="VGH6"/>
      <c r="VGI6"/>
      <c r="VGJ6"/>
      <c r="VGK6"/>
      <c r="VGL6"/>
      <c r="VGM6"/>
      <c r="VGN6"/>
      <c r="VGO6"/>
      <c r="VGP6"/>
      <c r="VGQ6"/>
      <c r="VGR6"/>
      <c r="VGS6"/>
      <c r="VGT6"/>
      <c r="VGU6"/>
      <c r="VGV6"/>
      <c r="VGW6"/>
      <c r="VGX6"/>
      <c r="VGY6"/>
      <c r="VGZ6"/>
      <c r="VHA6"/>
      <c r="VHB6"/>
      <c r="VHC6"/>
      <c r="VHD6"/>
      <c r="VHE6"/>
      <c r="VHF6"/>
      <c r="VHG6"/>
      <c r="VHH6"/>
      <c r="VHI6"/>
      <c r="VHJ6"/>
      <c r="VHK6"/>
      <c r="VHL6"/>
      <c r="VHM6"/>
      <c r="VHN6"/>
      <c r="VHO6"/>
      <c r="VHP6"/>
      <c r="VHQ6"/>
      <c r="VHR6"/>
      <c r="VHS6"/>
      <c r="VHT6"/>
      <c r="VHU6"/>
      <c r="VHV6"/>
      <c r="VHW6"/>
      <c r="VHX6"/>
      <c r="VHY6"/>
      <c r="VHZ6"/>
      <c r="VIA6"/>
      <c r="VIB6"/>
      <c r="VIC6"/>
      <c r="VID6"/>
      <c r="VIE6"/>
      <c r="VIF6"/>
      <c r="VIG6"/>
      <c r="VIH6"/>
      <c r="VII6"/>
      <c r="VIJ6"/>
      <c r="VIK6"/>
      <c r="VIL6"/>
      <c r="VIM6"/>
      <c r="VIN6"/>
      <c r="VIO6"/>
      <c r="VIP6"/>
      <c r="VIQ6"/>
      <c r="VIR6"/>
      <c r="VIS6"/>
      <c r="VIT6"/>
      <c r="VIU6"/>
      <c r="VIV6"/>
      <c r="VIW6"/>
      <c r="VIX6"/>
      <c r="VIY6"/>
      <c r="VIZ6"/>
      <c r="VJA6"/>
      <c r="VJB6"/>
      <c r="VJC6"/>
      <c r="VJD6"/>
      <c r="VJE6"/>
      <c r="VJF6"/>
      <c r="VJG6"/>
      <c r="VJH6"/>
      <c r="VJI6"/>
      <c r="VJJ6"/>
      <c r="VJK6"/>
      <c r="VJL6"/>
      <c r="VJM6"/>
      <c r="VJN6"/>
      <c r="VJO6"/>
      <c r="VJP6"/>
      <c r="VJQ6"/>
      <c r="VJR6"/>
      <c r="VJS6"/>
      <c r="VJT6"/>
      <c r="VJU6"/>
      <c r="VJV6"/>
      <c r="VJW6"/>
      <c r="VJX6"/>
      <c r="VJY6"/>
      <c r="VJZ6"/>
      <c r="VKA6"/>
      <c r="VKB6"/>
      <c r="VKC6"/>
      <c r="VKD6"/>
      <c r="VKE6"/>
      <c r="VKF6"/>
      <c r="VKG6"/>
      <c r="VKH6"/>
      <c r="VKI6"/>
      <c r="VKJ6"/>
      <c r="VKK6"/>
      <c r="VKL6"/>
      <c r="VKM6"/>
      <c r="VKN6"/>
      <c r="VKO6"/>
      <c r="VKP6"/>
      <c r="VKQ6"/>
      <c r="VKR6"/>
      <c r="VKS6"/>
      <c r="VKT6"/>
      <c r="VKU6"/>
      <c r="VKV6"/>
      <c r="VKW6"/>
      <c r="VKX6"/>
      <c r="VKY6"/>
      <c r="VKZ6"/>
      <c r="VLA6"/>
      <c r="VLB6"/>
      <c r="VLC6"/>
      <c r="VLD6"/>
      <c r="VLE6"/>
      <c r="VLF6"/>
      <c r="VLG6"/>
      <c r="VLH6"/>
      <c r="VLI6"/>
      <c r="VLJ6"/>
      <c r="VLK6"/>
      <c r="VLL6"/>
      <c r="VLM6"/>
      <c r="VLN6"/>
      <c r="VLO6"/>
      <c r="VLP6"/>
      <c r="VLQ6"/>
      <c r="VLR6"/>
      <c r="VLS6"/>
      <c r="VLT6"/>
      <c r="VLU6"/>
      <c r="VLV6"/>
      <c r="VLW6"/>
      <c r="VLX6"/>
      <c r="VLY6"/>
      <c r="VLZ6"/>
      <c r="VMA6"/>
      <c r="VMB6"/>
      <c r="VMC6"/>
      <c r="VMD6"/>
      <c r="VME6"/>
      <c r="VMF6"/>
      <c r="VMG6"/>
      <c r="VMH6"/>
      <c r="VMI6"/>
      <c r="VMJ6"/>
      <c r="VMK6"/>
      <c r="VML6"/>
      <c r="VMM6"/>
      <c r="VMN6"/>
      <c r="VMO6"/>
      <c r="VMP6"/>
      <c r="VMQ6"/>
      <c r="VMR6"/>
      <c r="VMS6"/>
      <c r="VMT6"/>
      <c r="VMU6"/>
      <c r="VMV6"/>
      <c r="VMW6"/>
      <c r="VMX6"/>
      <c r="VMY6"/>
      <c r="VMZ6"/>
      <c r="VNA6"/>
      <c r="VNB6"/>
      <c r="VNC6"/>
      <c r="VND6"/>
      <c r="VNE6"/>
      <c r="VNF6"/>
      <c r="VNG6"/>
      <c r="VNH6"/>
      <c r="VNI6"/>
      <c r="VNJ6"/>
      <c r="VNK6"/>
      <c r="VNL6"/>
      <c r="VNM6"/>
      <c r="VNN6"/>
      <c r="VNO6"/>
      <c r="VNP6"/>
      <c r="VNQ6"/>
      <c r="VNR6"/>
      <c r="VNS6"/>
      <c r="VNT6"/>
      <c r="VNU6"/>
      <c r="VNV6"/>
      <c r="VNW6"/>
      <c r="VNX6"/>
      <c r="VNY6"/>
      <c r="VNZ6"/>
      <c r="VOA6"/>
      <c r="VOB6"/>
      <c r="VOC6"/>
      <c r="VOD6"/>
      <c r="VOE6"/>
      <c r="VOF6"/>
      <c r="VOG6"/>
      <c r="VOH6"/>
      <c r="VOI6"/>
      <c r="VOJ6"/>
      <c r="VOK6"/>
      <c r="VOL6"/>
      <c r="VOM6"/>
      <c r="VON6"/>
      <c r="VOO6"/>
      <c r="VOP6"/>
      <c r="VOQ6"/>
      <c r="VOR6"/>
      <c r="VOS6"/>
      <c r="VOT6"/>
      <c r="VOU6"/>
      <c r="VOV6"/>
      <c r="VOW6"/>
      <c r="VOX6"/>
      <c r="VOY6"/>
      <c r="VOZ6"/>
      <c r="VPA6"/>
      <c r="VPB6"/>
      <c r="VPC6"/>
      <c r="VPD6"/>
      <c r="VPE6"/>
      <c r="VPF6"/>
      <c r="VPG6"/>
      <c r="VPH6"/>
      <c r="VPI6"/>
      <c r="VPJ6"/>
      <c r="VPK6"/>
      <c r="VPL6"/>
      <c r="VPM6"/>
      <c r="VPN6"/>
      <c r="VPO6"/>
      <c r="VPP6"/>
      <c r="VPQ6"/>
      <c r="VPR6"/>
      <c r="VPS6"/>
      <c r="VPT6"/>
      <c r="VPU6"/>
      <c r="VPV6"/>
      <c r="VPW6"/>
      <c r="VPX6"/>
      <c r="VPY6"/>
      <c r="VPZ6"/>
      <c r="VQA6"/>
      <c r="VQB6"/>
      <c r="VQC6"/>
      <c r="VQD6"/>
      <c r="VQE6"/>
      <c r="VQF6"/>
      <c r="VQG6"/>
      <c r="VQH6"/>
      <c r="VQI6"/>
      <c r="VQJ6"/>
      <c r="VQK6"/>
      <c r="VQL6"/>
      <c r="VQM6"/>
      <c r="VQN6"/>
      <c r="VQO6"/>
      <c r="VQP6"/>
      <c r="VQQ6"/>
      <c r="VQR6"/>
      <c r="VQS6"/>
      <c r="VQT6"/>
      <c r="VQU6"/>
      <c r="VQV6"/>
      <c r="VQW6"/>
      <c r="VQX6"/>
      <c r="VQY6"/>
      <c r="VQZ6"/>
      <c r="VRA6"/>
      <c r="VRB6"/>
      <c r="VRC6"/>
      <c r="VRD6"/>
      <c r="VRE6"/>
      <c r="VRF6"/>
      <c r="VRG6"/>
      <c r="VRH6"/>
      <c r="VRI6"/>
      <c r="VRJ6"/>
      <c r="VRK6"/>
      <c r="VRL6"/>
      <c r="VRM6"/>
      <c r="VRN6"/>
      <c r="VRO6"/>
      <c r="VRP6"/>
      <c r="VRQ6"/>
      <c r="VRR6"/>
      <c r="VRS6"/>
      <c r="VRT6"/>
      <c r="VRU6"/>
      <c r="VRV6"/>
      <c r="VRW6"/>
      <c r="VRX6"/>
      <c r="VRY6"/>
      <c r="VRZ6"/>
      <c r="VSA6"/>
      <c r="VSB6"/>
      <c r="VSC6"/>
      <c r="VSD6"/>
      <c r="VSE6"/>
      <c r="VSF6"/>
      <c r="VSG6"/>
      <c r="VSH6"/>
      <c r="VSI6"/>
      <c r="VSJ6"/>
      <c r="VSK6"/>
      <c r="VSL6"/>
      <c r="VSM6"/>
      <c r="VSN6"/>
      <c r="VSO6"/>
      <c r="VSP6"/>
      <c r="VSQ6"/>
      <c r="VSR6"/>
      <c r="VSS6"/>
      <c r="VST6"/>
      <c r="VSU6"/>
      <c r="VSV6"/>
      <c r="VSW6"/>
      <c r="VSX6"/>
      <c r="VSY6"/>
      <c r="VSZ6"/>
      <c r="VTA6"/>
      <c r="VTB6"/>
      <c r="VTC6"/>
      <c r="VTD6"/>
      <c r="VTE6"/>
      <c r="VTF6"/>
      <c r="VTG6"/>
      <c r="VTH6"/>
      <c r="VTI6"/>
      <c r="VTJ6"/>
      <c r="VTK6"/>
      <c r="VTL6"/>
      <c r="VTM6"/>
      <c r="VTN6"/>
      <c r="VTO6"/>
      <c r="VTP6"/>
      <c r="VTQ6"/>
      <c r="VTR6"/>
      <c r="VTS6"/>
      <c r="VTT6"/>
      <c r="VTU6"/>
      <c r="VTV6"/>
      <c r="VTW6"/>
      <c r="VTX6"/>
      <c r="VTY6"/>
      <c r="VTZ6"/>
      <c r="VUA6"/>
      <c r="VUB6"/>
      <c r="VUC6"/>
      <c r="VUD6"/>
      <c r="VUE6"/>
      <c r="VUF6"/>
      <c r="VUG6"/>
      <c r="VUH6"/>
      <c r="VUI6"/>
      <c r="VUJ6"/>
      <c r="VUK6"/>
      <c r="VUL6"/>
      <c r="VUM6"/>
      <c r="VUN6"/>
      <c r="VUO6"/>
      <c r="VUP6"/>
      <c r="VUQ6"/>
      <c r="VUR6"/>
      <c r="VUS6"/>
      <c r="VUT6"/>
      <c r="VUU6"/>
      <c r="VUV6"/>
      <c r="VUW6"/>
      <c r="VUX6"/>
      <c r="VUY6"/>
      <c r="VUZ6"/>
      <c r="VVA6"/>
      <c r="VVB6"/>
      <c r="VVC6"/>
      <c r="VVD6"/>
      <c r="VVE6"/>
      <c r="VVF6"/>
      <c r="VVG6"/>
      <c r="VVH6"/>
      <c r="VVI6"/>
      <c r="VVJ6"/>
      <c r="VVK6"/>
      <c r="VVL6"/>
      <c r="VVM6"/>
      <c r="VVN6"/>
      <c r="VVO6"/>
      <c r="VVP6"/>
      <c r="VVQ6"/>
      <c r="VVR6"/>
      <c r="VVS6"/>
      <c r="VVT6"/>
      <c r="VVU6"/>
      <c r="VVV6"/>
      <c r="VVW6"/>
      <c r="VVX6"/>
      <c r="VVY6"/>
      <c r="VVZ6"/>
      <c r="VWA6"/>
      <c r="VWB6"/>
      <c r="VWC6"/>
      <c r="VWD6"/>
      <c r="VWE6"/>
      <c r="VWF6"/>
      <c r="VWG6"/>
      <c r="VWH6"/>
      <c r="VWI6"/>
      <c r="VWJ6"/>
      <c r="VWK6"/>
      <c r="VWL6"/>
      <c r="VWM6"/>
      <c r="VWN6"/>
      <c r="VWO6"/>
      <c r="VWP6"/>
      <c r="VWQ6"/>
      <c r="VWR6"/>
      <c r="VWS6"/>
      <c r="VWT6"/>
      <c r="VWU6"/>
      <c r="VWV6"/>
      <c r="VWW6"/>
      <c r="VWX6"/>
      <c r="VWY6"/>
      <c r="VWZ6"/>
      <c r="VXA6"/>
      <c r="VXB6"/>
      <c r="VXC6"/>
      <c r="VXD6"/>
      <c r="VXE6"/>
      <c r="VXF6"/>
      <c r="VXG6"/>
      <c r="VXH6"/>
      <c r="VXI6"/>
      <c r="VXJ6"/>
      <c r="VXK6"/>
      <c r="VXL6"/>
      <c r="VXM6"/>
      <c r="VXN6"/>
      <c r="VXO6"/>
      <c r="VXP6"/>
      <c r="VXQ6"/>
      <c r="VXR6"/>
      <c r="VXS6"/>
      <c r="VXT6"/>
      <c r="VXU6"/>
      <c r="VXV6"/>
      <c r="VXW6"/>
      <c r="VXX6"/>
      <c r="VXY6"/>
      <c r="VXZ6"/>
      <c r="VYA6"/>
      <c r="VYB6"/>
      <c r="VYC6"/>
      <c r="VYD6"/>
      <c r="VYE6"/>
      <c r="VYF6"/>
      <c r="VYG6"/>
      <c r="VYH6"/>
      <c r="VYI6"/>
      <c r="VYJ6"/>
      <c r="VYK6"/>
      <c r="VYL6"/>
      <c r="VYM6"/>
      <c r="VYN6"/>
      <c r="VYO6"/>
      <c r="VYP6"/>
      <c r="VYQ6"/>
      <c r="VYR6"/>
      <c r="VYS6"/>
      <c r="VYT6"/>
      <c r="VYU6"/>
      <c r="VYV6"/>
      <c r="VYW6"/>
      <c r="VYX6"/>
      <c r="VYY6"/>
      <c r="VYZ6"/>
      <c r="VZA6"/>
      <c r="VZB6"/>
      <c r="VZC6"/>
      <c r="VZD6"/>
      <c r="VZE6"/>
      <c r="VZF6"/>
      <c r="VZG6"/>
      <c r="VZH6"/>
      <c r="VZI6"/>
      <c r="VZJ6"/>
      <c r="VZK6"/>
      <c r="VZL6"/>
      <c r="VZM6"/>
      <c r="VZN6"/>
      <c r="VZO6"/>
      <c r="VZP6"/>
      <c r="VZQ6"/>
      <c r="VZR6"/>
      <c r="VZS6"/>
      <c r="VZT6"/>
      <c r="VZU6"/>
      <c r="VZV6"/>
      <c r="VZW6"/>
      <c r="VZX6"/>
      <c r="VZY6"/>
      <c r="VZZ6"/>
      <c r="WAA6"/>
      <c r="WAB6"/>
      <c r="WAC6"/>
      <c r="WAD6"/>
      <c r="WAE6"/>
      <c r="WAF6"/>
      <c r="WAG6"/>
      <c r="WAH6"/>
      <c r="WAI6"/>
      <c r="WAJ6"/>
      <c r="WAK6"/>
      <c r="WAL6"/>
      <c r="WAM6"/>
      <c r="WAN6"/>
      <c r="WAO6"/>
      <c r="WAP6"/>
      <c r="WAQ6"/>
      <c r="WAR6"/>
      <c r="WAS6"/>
      <c r="WAT6"/>
      <c r="WAU6"/>
      <c r="WAV6"/>
      <c r="WAW6"/>
      <c r="WAX6"/>
      <c r="WAY6"/>
      <c r="WAZ6"/>
      <c r="WBA6"/>
      <c r="WBB6"/>
      <c r="WBC6"/>
      <c r="WBD6"/>
      <c r="WBE6"/>
      <c r="WBF6"/>
      <c r="WBG6"/>
      <c r="WBH6"/>
      <c r="WBI6"/>
      <c r="WBJ6"/>
      <c r="WBK6"/>
      <c r="WBL6"/>
      <c r="WBM6"/>
      <c r="WBN6"/>
      <c r="WBO6"/>
      <c r="WBP6"/>
      <c r="WBQ6"/>
      <c r="WBR6"/>
      <c r="WBS6"/>
      <c r="WBT6"/>
      <c r="WBU6"/>
      <c r="WBV6"/>
      <c r="WBW6"/>
      <c r="WBX6"/>
      <c r="WBY6"/>
      <c r="WBZ6"/>
      <c r="WCA6"/>
      <c r="WCB6"/>
      <c r="WCC6"/>
      <c r="WCD6"/>
      <c r="WCE6"/>
      <c r="WCF6"/>
      <c r="WCG6"/>
      <c r="WCH6"/>
      <c r="WCI6"/>
      <c r="WCJ6"/>
      <c r="WCK6"/>
      <c r="WCL6"/>
      <c r="WCM6"/>
      <c r="WCN6"/>
      <c r="WCO6"/>
      <c r="WCP6"/>
      <c r="WCQ6"/>
      <c r="WCR6"/>
      <c r="WCS6"/>
      <c r="WCT6"/>
      <c r="WCU6"/>
      <c r="WCV6"/>
      <c r="WCW6"/>
      <c r="WCX6"/>
      <c r="WCY6"/>
      <c r="WCZ6"/>
      <c r="WDA6"/>
      <c r="WDB6"/>
      <c r="WDC6"/>
      <c r="WDD6"/>
      <c r="WDE6"/>
      <c r="WDF6"/>
      <c r="WDG6"/>
      <c r="WDH6"/>
      <c r="WDI6"/>
      <c r="WDJ6"/>
      <c r="WDK6"/>
      <c r="WDL6"/>
      <c r="WDM6"/>
      <c r="WDN6"/>
      <c r="WDO6"/>
      <c r="WDP6"/>
      <c r="WDQ6"/>
      <c r="WDR6"/>
      <c r="WDS6"/>
      <c r="WDT6"/>
      <c r="WDU6"/>
      <c r="WDV6"/>
      <c r="WDW6"/>
      <c r="WDX6"/>
      <c r="WDY6"/>
      <c r="WDZ6"/>
      <c r="WEA6"/>
      <c r="WEB6"/>
      <c r="WEC6"/>
      <c r="WED6"/>
      <c r="WEE6"/>
      <c r="WEF6"/>
      <c r="WEG6"/>
      <c r="WEH6"/>
      <c r="WEI6"/>
      <c r="WEJ6"/>
      <c r="WEK6"/>
      <c r="WEL6"/>
      <c r="WEM6"/>
      <c r="WEN6"/>
      <c r="WEO6"/>
      <c r="WEP6"/>
      <c r="WEQ6"/>
      <c r="WER6"/>
      <c r="WES6"/>
      <c r="WET6"/>
      <c r="WEU6"/>
      <c r="WEV6"/>
      <c r="WEW6"/>
      <c r="WEX6"/>
      <c r="WEY6"/>
      <c r="WEZ6"/>
      <c r="WFA6"/>
      <c r="WFB6"/>
      <c r="WFC6"/>
      <c r="WFD6"/>
      <c r="WFE6"/>
      <c r="WFF6"/>
      <c r="WFG6"/>
      <c r="WFH6"/>
      <c r="WFI6"/>
      <c r="WFJ6"/>
      <c r="WFK6"/>
      <c r="WFL6"/>
      <c r="WFM6"/>
      <c r="WFN6"/>
      <c r="WFO6"/>
      <c r="WFP6"/>
      <c r="WFQ6"/>
      <c r="WFR6"/>
      <c r="WFS6"/>
      <c r="WFT6"/>
      <c r="WFU6"/>
      <c r="WFV6"/>
      <c r="WFW6"/>
      <c r="WFX6"/>
      <c r="WFY6"/>
      <c r="WFZ6"/>
      <c r="WGA6"/>
      <c r="WGB6"/>
      <c r="WGC6"/>
      <c r="WGD6"/>
      <c r="WGE6"/>
      <c r="WGF6"/>
      <c r="WGG6"/>
      <c r="WGH6"/>
      <c r="WGI6"/>
      <c r="WGJ6"/>
      <c r="WGK6"/>
      <c r="WGL6"/>
      <c r="WGM6"/>
      <c r="WGN6"/>
      <c r="WGO6"/>
      <c r="WGP6"/>
      <c r="WGQ6"/>
      <c r="WGR6"/>
      <c r="WGS6"/>
      <c r="WGT6"/>
      <c r="WGU6"/>
      <c r="WGV6"/>
      <c r="WGW6"/>
      <c r="WGX6"/>
      <c r="WGY6"/>
      <c r="WGZ6"/>
      <c r="WHA6"/>
      <c r="WHB6"/>
      <c r="WHC6"/>
      <c r="WHD6"/>
      <c r="WHE6"/>
      <c r="WHF6"/>
      <c r="WHG6"/>
      <c r="WHH6"/>
      <c r="WHI6"/>
      <c r="WHJ6"/>
      <c r="WHK6"/>
      <c r="WHL6"/>
      <c r="WHM6"/>
      <c r="WHN6"/>
      <c r="WHO6"/>
      <c r="WHP6"/>
      <c r="WHQ6"/>
      <c r="WHR6"/>
      <c r="WHS6"/>
      <c r="WHT6"/>
      <c r="WHU6"/>
      <c r="WHV6"/>
      <c r="WHW6"/>
      <c r="WHX6"/>
      <c r="WHY6"/>
      <c r="WHZ6"/>
      <c r="WIA6"/>
      <c r="WIB6"/>
      <c r="WIC6"/>
      <c r="WID6"/>
      <c r="WIE6"/>
      <c r="WIF6"/>
      <c r="WIG6"/>
      <c r="WIH6"/>
      <c r="WII6"/>
      <c r="WIJ6"/>
      <c r="WIK6"/>
      <c r="WIL6"/>
      <c r="WIM6"/>
      <c r="WIN6"/>
      <c r="WIO6"/>
      <c r="WIP6"/>
      <c r="WIQ6"/>
      <c r="WIR6"/>
      <c r="WIS6"/>
      <c r="WIT6"/>
      <c r="WIU6"/>
      <c r="WIV6"/>
      <c r="WIW6"/>
      <c r="WIX6"/>
      <c r="WIY6"/>
      <c r="WIZ6"/>
      <c r="WJA6"/>
      <c r="WJB6"/>
      <c r="WJC6"/>
      <c r="WJD6"/>
      <c r="WJE6"/>
      <c r="WJF6"/>
      <c r="WJG6"/>
      <c r="WJH6"/>
      <c r="WJI6"/>
      <c r="WJJ6"/>
      <c r="WJK6"/>
      <c r="WJL6"/>
      <c r="WJM6"/>
      <c r="WJN6"/>
      <c r="WJO6"/>
      <c r="WJP6"/>
      <c r="WJQ6"/>
      <c r="WJR6"/>
      <c r="WJS6"/>
      <c r="WJT6"/>
      <c r="WJU6"/>
      <c r="WJV6"/>
      <c r="WJW6"/>
      <c r="WJX6"/>
      <c r="WJY6"/>
      <c r="WJZ6"/>
      <c r="WKA6"/>
      <c r="WKB6"/>
      <c r="WKC6"/>
      <c r="WKD6"/>
      <c r="WKE6"/>
      <c r="WKF6"/>
      <c r="WKG6"/>
      <c r="WKH6"/>
      <c r="WKI6"/>
      <c r="WKJ6"/>
      <c r="WKK6"/>
      <c r="WKL6"/>
      <c r="WKM6"/>
      <c r="WKN6"/>
      <c r="WKO6"/>
      <c r="WKP6"/>
      <c r="WKQ6"/>
      <c r="WKR6"/>
      <c r="WKS6"/>
      <c r="WKT6"/>
      <c r="WKU6"/>
      <c r="WKV6"/>
      <c r="WKW6"/>
      <c r="WKX6"/>
      <c r="WKY6"/>
      <c r="WKZ6"/>
      <c r="WLA6"/>
      <c r="WLB6"/>
      <c r="WLC6"/>
      <c r="WLD6"/>
      <c r="WLE6"/>
      <c r="WLF6"/>
      <c r="WLG6"/>
      <c r="WLH6"/>
      <c r="WLI6"/>
      <c r="WLJ6"/>
      <c r="WLK6"/>
      <c r="WLL6"/>
      <c r="WLM6"/>
      <c r="WLN6"/>
      <c r="WLO6"/>
      <c r="WLP6"/>
      <c r="WLQ6"/>
      <c r="WLR6"/>
      <c r="WLS6"/>
      <c r="WLT6"/>
      <c r="WLU6"/>
      <c r="WLV6"/>
      <c r="WLW6"/>
      <c r="WLX6"/>
      <c r="WLY6"/>
      <c r="WLZ6"/>
      <c r="WMA6"/>
      <c r="WMB6"/>
      <c r="WMC6"/>
      <c r="WMD6"/>
      <c r="WME6"/>
      <c r="WMF6"/>
      <c r="WMG6"/>
      <c r="WMH6"/>
      <c r="WMI6"/>
      <c r="WMJ6"/>
      <c r="WMK6"/>
      <c r="WML6"/>
      <c r="WMM6"/>
      <c r="WMN6"/>
      <c r="WMO6"/>
      <c r="WMP6"/>
      <c r="WMQ6"/>
      <c r="WMR6"/>
      <c r="WMS6"/>
      <c r="WMT6"/>
      <c r="WMU6"/>
      <c r="WMV6"/>
      <c r="WMW6"/>
      <c r="WMX6"/>
      <c r="WMY6"/>
      <c r="WMZ6"/>
      <c r="WNA6"/>
      <c r="WNB6"/>
      <c r="WNC6"/>
      <c r="WND6"/>
      <c r="WNE6"/>
      <c r="WNF6"/>
      <c r="WNG6"/>
      <c r="WNH6"/>
      <c r="WNI6"/>
      <c r="WNJ6"/>
      <c r="WNK6"/>
      <c r="WNL6"/>
      <c r="WNM6"/>
      <c r="WNN6"/>
      <c r="WNO6"/>
      <c r="WNP6"/>
      <c r="WNQ6"/>
      <c r="WNR6"/>
      <c r="WNS6"/>
      <c r="WNT6"/>
      <c r="WNU6"/>
      <c r="WNV6"/>
      <c r="WNW6"/>
      <c r="WNX6"/>
      <c r="WNY6"/>
      <c r="WNZ6"/>
      <c r="WOA6"/>
      <c r="WOB6"/>
      <c r="WOC6"/>
      <c r="WOD6"/>
      <c r="WOE6"/>
      <c r="WOF6"/>
      <c r="WOG6"/>
      <c r="WOH6"/>
      <c r="WOI6"/>
      <c r="WOJ6"/>
      <c r="WOK6"/>
      <c r="WOL6"/>
      <c r="WOM6"/>
      <c r="WON6"/>
      <c r="WOO6"/>
      <c r="WOP6"/>
      <c r="WOQ6"/>
      <c r="WOR6"/>
      <c r="WOS6"/>
      <c r="WOT6"/>
      <c r="WOU6"/>
      <c r="WOV6"/>
      <c r="WOW6"/>
      <c r="WOX6"/>
      <c r="WOY6"/>
      <c r="WOZ6"/>
      <c r="WPA6"/>
      <c r="WPB6"/>
      <c r="WPC6"/>
      <c r="WPD6"/>
      <c r="WPE6"/>
      <c r="WPF6"/>
      <c r="WPG6"/>
      <c r="WPH6"/>
      <c r="WPI6"/>
      <c r="WPJ6"/>
      <c r="WPK6"/>
      <c r="WPL6"/>
      <c r="WPM6"/>
      <c r="WPN6"/>
      <c r="WPO6"/>
      <c r="WPP6"/>
      <c r="WPQ6"/>
      <c r="WPR6"/>
      <c r="WPS6"/>
      <c r="WPT6"/>
      <c r="WPU6"/>
      <c r="WPV6"/>
      <c r="WPW6"/>
      <c r="WPX6"/>
      <c r="WPY6"/>
      <c r="WPZ6"/>
      <c r="WQA6"/>
      <c r="WQB6"/>
      <c r="WQC6"/>
      <c r="WQD6"/>
      <c r="WQE6"/>
      <c r="WQF6"/>
      <c r="WQG6"/>
      <c r="WQH6"/>
      <c r="WQI6"/>
      <c r="WQJ6"/>
      <c r="WQK6"/>
      <c r="WQL6"/>
      <c r="WQM6"/>
      <c r="WQN6"/>
      <c r="WQO6"/>
      <c r="WQP6"/>
      <c r="WQQ6"/>
      <c r="WQR6"/>
      <c r="WQS6"/>
      <c r="WQT6"/>
      <c r="WQU6"/>
      <c r="WQV6"/>
      <c r="WQW6"/>
      <c r="WQX6"/>
      <c r="WQY6"/>
      <c r="WQZ6"/>
      <c r="WRA6"/>
      <c r="WRB6"/>
      <c r="WRC6"/>
      <c r="WRD6"/>
      <c r="WRE6"/>
      <c r="WRF6"/>
      <c r="WRG6"/>
      <c r="WRH6"/>
      <c r="WRI6"/>
      <c r="WRJ6"/>
      <c r="WRK6"/>
      <c r="WRL6"/>
      <c r="WRM6"/>
      <c r="WRN6"/>
      <c r="WRO6"/>
      <c r="WRP6"/>
      <c r="WRQ6"/>
      <c r="WRR6"/>
      <c r="WRS6"/>
      <c r="WRT6"/>
      <c r="WRU6"/>
      <c r="WRV6"/>
      <c r="WRW6"/>
      <c r="WRX6"/>
      <c r="WRY6"/>
      <c r="WRZ6"/>
      <c r="WSA6"/>
      <c r="WSB6"/>
      <c r="WSC6"/>
      <c r="WSD6"/>
      <c r="WSE6"/>
      <c r="WSF6"/>
      <c r="WSG6"/>
      <c r="WSH6"/>
      <c r="WSI6"/>
      <c r="WSJ6"/>
      <c r="WSK6"/>
      <c r="WSL6"/>
      <c r="WSM6"/>
      <c r="WSN6"/>
      <c r="WSO6"/>
      <c r="WSP6"/>
      <c r="WSQ6"/>
      <c r="WSR6"/>
      <c r="WSS6"/>
      <c r="WST6"/>
      <c r="WSU6"/>
      <c r="WSV6"/>
      <c r="WSW6"/>
      <c r="WSX6"/>
      <c r="WSY6"/>
      <c r="WSZ6"/>
      <c r="WTA6"/>
      <c r="WTB6"/>
      <c r="WTC6"/>
      <c r="WTD6"/>
      <c r="WTE6"/>
      <c r="WTF6"/>
      <c r="WTG6"/>
      <c r="WTH6"/>
      <c r="WTI6"/>
      <c r="WTJ6"/>
      <c r="WTK6"/>
      <c r="WTL6"/>
      <c r="WTM6"/>
      <c r="WTN6"/>
      <c r="WTO6"/>
      <c r="WTP6"/>
      <c r="WTQ6"/>
      <c r="WTR6"/>
      <c r="WTS6"/>
      <c r="WTT6"/>
      <c r="WTU6"/>
      <c r="WTV6"/>
      <c r="WTW6"/>
      <c r="WTX6"/>
      <c r="WTY6"/>
      <c r="WTZ6"/>
      <c r="WUA6"/>
      <c r="WUB6"/>
      <c r="WUC6"/>
      <c r="WUD6"/>
      <c r="WUE6"/>
      <c r="WUF6"/>
      <c r="WUG6"/>
      <c r="WUH6"/>
      <c r="WUI6"/>
      <c r="WUJ6"/>
      <c r="WUK6"/>
      <c r="WUL6"/>
      <c r="WUM6"/>
      <c r="WUN6"/>
      <c r="WUO6"/>
      <c r="WUP6"/>
      <c r="WUQ6"/>
      <c r="WUR6"/>
      <c r="WUS6"/>
      <c r="WUT6"/>
      <c r="WUU6"/>
      <c r="WUV6"/>
      <c r="WUW6"/>
      <c r="WUX6"/>
      <c r="WUY6"/>
      <c r="WUZ6"/>
      <c r="WVA6"/>
      <c r="WVB6"/>
      <c r="WVC6"/>
      <c r="WVD6"/>
      <c r="WVE6"/>
      <c r="WVF6"/>
      <c r="WVG6"/>
      <c r="WVH6"/>
      <c r="WVI6"/>
      <c r="WVJ6"/>
      <c r="WVK6"/>
      <c r="WVL6"/>
      <c r="WVM6"/>
      <c r="WVN6"/>
    </row>
    <row r="7" spans="1:16134" x14ac:dyDescent="0.25">
      <c r="A7" s="236">
        <f>A6+1</f>
        <v>6</v>
      </c>
      <c r="B7" s="236">
        <v>3</v>
      </c>
      <c r="C7" s="199">
        <v>3102</v>
      </c>
      <c r="D7" s="231">
        <v>1</v>
      </c>
      <c r="E7" s="231">
        <v>1</v>
      </c>
      <c r="F7" s="148" t="s">
        <v>229</v>
      </c>
      <c r="G7" s="235">
        <v>858</v>
      </c>
      <c r="H7" s="235">
        <v>858</v>
      </c>
      <c r="I7" s="235">
        <v>1480</v>
      </c>
      <c r="J7" s="235"/>
      <c r="K7" s="235">
        <v>1480</v>
      </c>
      <c r="L7" s="235">
        <v>1269840</v>
      </c>
      <c r="M7" s="234">
        <v>1</v>
      </c>
      <c r="N7" s="99">
        <v>1</v>
      </c>
      <c r="O7" s="99"/>
      <c r="BJ7">
        <v>244.98</v>
      </c>
      <c r="BK7" t="e">
        <f>BJ7-#REF!-#REF!-#REF!</f>
        <v>#REF!</v>
      </c>
    </row>
    <row r="8" spans="1:16134" x14ac:dyDescent="0.25">
      <c r="A8" s="236">
        <f>A7+1</f>
        <v>7</v>
      </c>
      <c r="B8" s="236">
        <v>3</v>
      </c>
      <c r="C8" s="199">
        <v>3104</v>
      </c>
      <c r="D8" s="231">
        <v>1</v>
      </c>
      <c r="E8" s="231">
        <v>1</v>
      </c>
      <c r="F8" s="148" t="s">
        <v>229</v>
      </c>
      <c r="G8" s="235">
        <v>858</v>
      </c>
      <c r="H8" s="235">
        <v>858</v>
      </c>
      <c r="I8" s="235">
        <v>1480</v>
      </c>
      <c r="J8" s="235"/>
      <c r="K8" s="235">
        <v>1480</v>
      </c>
      <c r="L8" s="235">
        <v>1269840</v>
      </c>
      <c r="M8" s="234">
        <v>1</v>
      </c>
      <c r="N8" s="99">
        <v>1</v>
      </c>
      <c r="O8" s="99"/>
      <c r="BJ8">
        <v>282.7</v>
      </c>
      <c r="BK8" t="e">
        <f>BJ8-#REF!-#REF!-#REF!</f>
        <v>#REF!</v>
      </c>
    </row>
    <row r="9" spans="1:16134" ht="15" customHeight="1" x14ac:dyDescent="0.25">
      <c r="A9" s="236">
        <f>A8+1</f>
        <v>8</v>
      </c>
      <c r="B9" s="236">
        <v>3</v>
      </c>
      <c r="C9" s="199">
        <v>3105</v>
      </c>
      <c r="D9" s="148">
        <v>1</v>
      </c>
      <c r="E9" s="236">
        <v>1</v>
      </c>
      <c r="F9" s="198" t="s">
        <v>229</v>
      </c>
      <c r="G9" s="235">
        <v>858</v>
      </c>
      <c r="H9" s="235">
        <v>858</v>
      </c>
      <c r="I9" s="235">
        <v>1480</v>
      </c>
      <c r="J9" s="235"/>
      <c r="K9" s="235">
        <v>1480</v>
      </c>
      <c r="L9" s="235">
        <v>1269840</v>
      </c>
      <c r="M9" s="234">
        <v>1</v>
      </c>
      <c r="N9" s="99">
        <v>1</v>
      </c>
      <c r="O9" s="99"/>
    </row>
    <row r="10" spans="1:16134" x14ac:dyDescent="0.25">
      <c r="A10" s="236">
        <v>9</v>
      </c>
      <c r="B10" s="236">
        <v>3</v>
      </c>
      <c r="C10" s="199">
        <v>3107</v>
      </c>
      <c r="D10" s="148">
        <v>1</v>
      </c>
      <c r="E10" s="236">
        <v>1</v>
      </c>
      <c r="F10" s="198" t="s">
        <v>234</v>
      </c>
      <c r="G10" s="235">
        <v>855</v>
      </c>
      <c r="H10" s="235">
        <v>855</v>
      </c>
      <c r="I10" s="235">
        <v>1480</v>
      </c>
      <c r="J10" s="235"/>
      <c r="K10" s="235">
        <v>1480</v>
      </c>
      <c r="L10" s="235">
        <v>1265400</v>
      </c>
      <c r="M10" s="234">
        <v>1</v>
      </c>
      <c r="N10" s="99">
        <v>1</v>
      </c>
      <c r="O10" s="99"/>
    </row>
    <row r="11" spans="1:16134" x14ac:dyDescent="0.25">
      <c r="A11" s="236">
        <f>A10+1</f>
        <v>10</v>
      </c>
      <c r="B11" s="236">
        <v>3</v>
      </c>
      <c r="C11" s="199">
        <v>3108</v>
      </c>
      <c r="D11" s="148">
        <v>1</v>
      </c>
      <c r="E11" s="236">
        <v>1</v>
      </c>
      <c r="F11" s="198" t="s">
        <v>229</v>
      </c>
      <c r="G11" s="235">
        <v>858</v>
      </c>
      <c r="H11" s="235">
        <v>858</v>
      </c>
      <c r="I11" s="235">
        <v>1480</v>
      </c>
      <c r="J11" s="235"/>
      <c r="K11" s="235">
        <v>1480</v>
      </c>
      <c r="L11" s="235">
        <v>1269840</v>
      </c>
      <c r="M11" s="234">
        <v>1</v>
      </c>
      <c r="N11" s="99">
        <v>1</v>
      </c>
      <c r="O11" s="99"/>
    </row>
    <row r="12" spans="1:16134" x14ac:dyDescent="0.25">
      <c r="A12" s="236">
        <f>A11+1</f>
        <v>11</v>
      </c>
      <c r="B12" s="236">
        <v>3</v>
      </c>
      <c r="C12" s="199">
        <v>3109</v>
      </c>
      <c r="D12" s="148">
        <v>1</v>
      </c>
      <c r="E12" s="236">
        <v>1</v>
      </c>
      <c r="F12" s="198" t="s">
        <v>229</v>
      </c>
      <c r="G12" s="235">
        <v>858</v>
      </c>
      <c r="H12" s="235">
        <v>858</v>
      </c>
      <c r="I12" s="235">
        <v>1480</v>
      </c>
      <c r="J12" s="235"/>
      <c r="K12" s="235">
        <v>1480</v>
      </c>
      <c r="L12" s="235">
        <v>1269840</v>
      </c>
      <c r="M12" s="234">
        <v>1</v>
      </c>
      <c r="N12" s="99">
        <v>1</v>
      </c>
      <c r="O12" s="99"/>
    </row>
    <row r="13" spans="1:16134" x14ac:dyDescent="0.25">
      <c r="A13" s="236">
        <f>A12+1</f>
        <v>12</v>
      </c>
      <c r="B13" s="236">
        <v>3</v>
      </c>
      <c r="C13" s="199">
        <v>3110</v>
      </c>
      <c r="D13" s="148">
        <v>1</v>
      </c>
      <c r="E13" s="236">
        <v>1</v>
      </c>
      <c r="F13" s="198" t="s">
        <v>233</v>
      </c>
      <c r="G13" s="235">
        <v>887</v>
      </c>
      <c r="H13" s="235">
        <v>887</v>
      </c>
      <c r="I13" s="235">
        <v>1480</v>
      </c>
      <c r="J13" s="235"/>
      <c r="K13" s="235">
        <v>1480</v>
      </c>
      <c r="L13" s="235">
        <v>1312760</v>
      </c>
      <c r="M13" s="234">
        <v>1</v>
      </c>
      <c r="N13" s="99">
        <v>1</v>
      </c>
      <c r="O13" s="99"/>
    </row>
    <row r="14" spans="1:16134" x14ac:dyDescent="0.25">
      <c r="A14" s="236">
        <f>A13+1</f>
        <v>13</v>
      </c>
      <c r="B14" s="236">
        <v>3</v>
      </c>
      <c r="C14" s="199">
        <v>3111</v>
      </c>
      <c r="D14" s="148">
        <v>1</v>
      </c>
      <c r="E14" s="236">
        <v>1</v>
      </c>
      <c r="F14" s="198" t="s">
        <v>233</v>
      </c>
      <c r="G14" s="235">
        <v>887</v>
      </c>
      <c r="H14" s="235">
        <v>887</v>
      </c>
      <c r="I14" s="235">
        <v>1480</v>
      </c>
      <c r="J14" s="235"/>
      <c r="K14" s="235">
        <v>1480</v>
      </c>
      <c r="L14" s="235">
        <v>1312760</v>
      </c>
      <c r="M14" s="234">
        <v>1</v>
      </c>
      <c r="N14" s="99">
        <v>1</v>
      </c>
      <c r="O14" s="99"/>
    </row>
    <row r="15" spans="1:16134" x14ac:dyDescent="0.25">
      <c r="A15" s="236">
        <f>A14+1</f>
        <v>14</v>
      </c>
      <c r="B15" s="236">
        <v>3</v>
      </c>
      <c r="C15" s="199">
        <v>3112</v>
      </c>
      <c r="D15" s="148">
        <v>1</v>
      </c>
      <c r="E15" s="236">
        <v>1</v>
      </c>
      <c r="F15" s="198" t="s">
        <v>229</v>
      </c>
      <c r="G15" s="235">
        <v>858</v>
      </c>
      <c r="H15" s="235">
        <v>858</v>
      </c>
      <c r="I15" s="235">
        <v>1480</v>
      </c>
      <c r="J15" s="235"/>
      <c r="K15" s="235">
        <v>1480</v>
      </c>
      <c r="L15" s="235">
        <v>1269840</v>
      </c>
      <c r="M15" s="234">
        <v>1</v>
      </c>
      <c r="N15" s="99">
        <v>1</v>
      </c>
      <c r="O15" s="99"/>
    </row>
    <row r="16" spans="1:16134" x14ac:dyDescent="0.25">
      <c r="A16" s="236">
        <f>A15+1</f>
        <v>15</v>
      </c>
      <c r="B16" s="236">
        <v>3</v>
      </c>
      <c r="C16" s="199">
        <v>3113</v>
      </c>
      <c r="D16" s="148">
        <v>1</v>
      </c>
      <c r="E16" s="236">
        <v>1</v>
      </c>
      <c r="F16" s="198" t="s">
        <v>234</v>
      </c>
      <c r="G16" s="235">
        <v>855</v>
      </c>
      <c r="H16" s="235">
        <v>855</v>
      </c>
      <c r="I16" s="235">
        <v>1480</v>
      </c>
      <c r="J16" s="235"/>
      <c r="K16" s="235">
        <v>1480</v>
      </c>
      <c r="L16" s="235">
        <v>1265400</v>
      </c>
      <c r="M16" s="234">
        <v>1</v>
      </c>
      <c r="N16" s="99">
        <v>1</v>
      </c>
      <c r="O16" s="99"/>
    </row>
    <row r="17" spans="1:15" x14ac:dyDescent="0.25">
      <c r="A17" s="236">
        <f>A16+1</f>
        <v>16</v>
      </c>
      <c r="B17" s="236">
        <v>3</v>
      </c>
      <c r="C17" s="199">
        <v>3201</v>
      </c>
      <c r="D17" s="148">
        <v>2</v>
      </c>
      <c r="E17" s="236">
        <v>1</v>
      </c>
      <c r="F17" s="198" t="s">
        <v>234</v>
      </c>
      <c r="G17" s="235">
        <v>856</v>
      </c>
      <c r="H17" s="235">
        <v>856</v>
      </c>
      <c r="I17" s="235">
        <v>1480</v>
      </c>
      <c r="J17" s="235"/>
      <c r="K17" s="235">
        <v>1480</v>
      </c>
      <c r="L17" s="235">
        <v>1266880</v>
      </c>
      <c r="M17" s="234">
        <v>1</v>
      </c>
      <c r="N17" s="99">
        <v>1</v>
      </c>
      <c r="O17" s="99"/>
    </row>
    <row r="18" spans="1:15" x14ac:dyDescent="0.25">
      <c r="A18" s="236">
        <f>A17+1</f>
        <v>17</v>
      </c>
      <c r="B18" s="236">
        <v>3</v>
      </c>
      <c r="C18" s="199">
        <v>3202</v>
      </c>
      <c r="D18" s="148">
        <v>2</v>
      </c>
      <c r="E18" s="236">
        <v>1</v>
      </c>
      <c r="F18" s="198" t="s">
        <v>229</v>
      </c>
      <c r="G18" s="235">
        <v>858</v>
      </c>
      <c r="H18" s="235">
        <v>858</v>
      </c>
      <c r="I18" s="235">
        <v>1480</v>
      </c>
      <c r="J18" s="235"/>
      <c r="K18" s="235">
        <v>1480</v>
      </c>
      <c r="L18" s="235">
        <v>1269840</v>
      </c>
      <c r="M18" s="234">
        <v>1</v>
      </c>
      <c r="N18" s="99">
        <v>1</v>
      </c>
      <c r="O18" s="99"/>
    </row>
    <row r="19" spans="1:15" x14ac:dyDescent="0.25">
      <c r="A19" s="236">
        <f>A18+1</f>
        <v>18</v>
      </c>
      <c r="B19" s="236">
        <v>3</v>
      </c>
      <c r="C19" s="199">
        <v>3204</v>
      </c>
      <c r="D19" s="148">
        <v>2</v>
      </c>
      <c r="E19" s="236">
        <v>1</v>
      </c>
      <c r="F19" s="198" t="s">
        <v>229</v>
      </c>
      <c r="G19" s="235">
        <v>858</v>
      </c>
      <c r="H19" s="235">
        <v>858</v>
      </c>
      <c r="I19" s="235">
        <v>1480</v>
      </c>
      <c r="J19" s="235"/>
      <c r="K19" s="235">
        <v>1480</v>
      </c>
      <c r="L19" s="235">
        <v>1269840</v>
      </c>
      <c r="M19" s="234">
        <v>1</v>
      </c>
      <c r="N19" s="99">
        <v>1</v>
      </c>
      <c r="O19" s="99"/>
    </row>
    <row r="20" spans="1:15" x14ac:dyDescent="0.25">
      <c r="A20" s="236">
        <f>A19+1</f>
        <v>19</v>
      </c>
      <c r="B20" s="236">
        <v>3</v>
      </c>
      <c r="C20" s="199">
        <v>3205</v>
      </c>
      <c r="D20" s="148">
        <v>2</v>
      </c>
      <c r="E20" s="236">
        <v>1</v>
      </c>
      <c r="F20" s="198" t="s">
        <v>229</v>
      </c>
      <c r="G20" s="235">
        <v>858</v>
      </c>
      <c r="H20" s="235">
        <v>858</v>
      </c>
      <c r="I20" s="235">
        <v>1480</v>
      </c>
      <c r="J20" s="235"/>
      <c r="K20" s="235">
        <v>1480</v>
      </c>
      <c r="L20" s="235">
        <v>1269840</v>
      </c>
      <c r="M20" s="234">
        <v>1</v>
      </c>
      <c r="N20" s="99">
        <v>1</v>
      </c>
      <c r="O20" s="99"/>
    </row>
    <row r="21" spans="1:15" x14ac:dyDescent="0.25">
      <c r="A21" s="236">
        <f>A20+1</f>
        <v>20</v>
      </c>
      <c r="B21" s="236">
        <v>3</v>
      </c>
      <c r="C21" s="199">
        <v>3206</v>
      </c>
      <c r="D21" s="148">
        <v>2</v>
      </c>
      <c r="E21" s="236">
        <v>3</v>
      </c>
      <c r="F21" s="198" t="s">
        <v>232</v>
      </c>
      <c r="G21" s="235">
        <v>1878</v>
      </c>
      <c r="H21" s="235">
        <v>1878</v>
      </c>
      <c r="I21" s="235">
        <v>1480</v>
      </c>
      <c r="J21" s="235"/>
      <c r="K21" s="235">
        <v>1480</v>
      </c>
      <c r="L21" s="235">
        <v>2779440</v>
      </c>
      <c r="M21" s="234">
        <v>2</v>
      </c>
      <c r="N21" s="99">
        <v>1</v>
      </c>
      <c r="O21" s="99"/>
    </row>
    <row r="22" spans="1:15" x14ac:dyDescent="0.25">
      <c r="A22" s="236">
        <f>A21+1</f>
        <v>21</v>
      </c>
      <c r="B22" s="236">
        <v>3</v>
      </c>
      <c r="C22" s="199">
        <v>3207</v>
      </c>
      <c r="D22" s="148">
        <v>2</v>
      </c>
      <c r="E22" s="236">
        <v>1</v>
      </c>
      <c r="F22" s="198" t="s">
        <v>234</v>
      </c>
      <c r="G22" s="235">
        <v>854</v>
      </c>
      <c r="H22" s="235">
        <v>854</v>
      </c>
      <c r="I22" s="235">
        <v>1480</v>
      </c>
      <c r="J22" s="235"/>
      <c r="K22" s="235">
        <v>1480</v>
      </c>
      <c r="L22" s="235">
        <v>1263920</v>
      </c>
      <c r="M22" s="234">
        <v>1</v>
      </c>
      <c r="N22" s="99">
        <v>1</v>
      </c>
      <c r="O22" s="99"/>
    </row>
    <row r="23" spans="1:15" x14ac:dyDescent="0.25">
      <c r="A23" s="236">
        <f>A22+1</f>
        <v>22</v>
      </c>
      <c r="B23" s="236">
        <v>3</v>
      </c>
      <c r="C23" s="199">
        <v>3208</v>
      </c>
      <c r="D23" s="148">
        <v>2</v>
      </c>
      <c r="E23" s="236">
        <v>1</v>
      </c>
      <c r="F23" s="198" t="s">
        <v>229</v>
      </c>
      <c r="G23" s="235">
        <v>858</v>
      </c>
      <c r="H23" s="235">
        <v>858</v>
      </c>
      <c r="I23" s="235">
        <v>1480</v>
      </c>
      <c r="J23" s="235"/>
      <c r="K23" s="235">
        <v>1480</v>
      </c>
      <c r="L23" s="235">
        <v>1269840</v>
      </c>
      <c r="M23" s="234">
        <v>1</v>
      </c>
      <c r="N23" s="99">
        <v>1</v>
      </c>
      <c r="O23" s="99"/>
    </row>
    <row r="24" spans="1:15" x14ac:dyDescent="0.25">
      <c r="A24" s="236">
        <f>A23+1</f>
        <v>23</v>
      </c>
      <c r="B24" s="236">
        <v>3</v>
      </c>
      <c r="C24" s="199">
        <v>3209</v>
      </c>
      <c r="D24" s="148">
        <v>2</v>
      </c>
      <c r="E24" s="236">
        <v>1</v>
      </c>
      <c r="F24" s="198" t="s">
        <v>229</v>
      </c>
      <c r="G24" s="235">
        <v>858</v>
      </c>
      <c r="H24" s="235">
        <v>858</v>
      </c>
      <c r="I24" s="235">
        <v>1480</v>
      </c>
      <c r="J24" s="235"/>
      <c r="K24" s="235">
        <v>1480</v>
      </c>
      <c r="L24" s="235">
        <v>1269840</v>
      </c>
      <c r="M24" s="234">
        <v>1</v>
      </c>
      <c r="N24" s="99">
        <v>1</v>
      </c>
      <c r="O24" s="99"/>
    </row>
    <row r="25" spans="1:15" x14ac:dyDescent="0.25">
      <c r="A25" s="236">
        <f>A24+1</f>
        <v>24</v>
      </c>
      <c r="B25" s="236">
        <v>3</v>
      </c>
      <c r="C25" s="199">
        <v>3210</v>
      </c>
      <c r="D25" s="148">
        <v>2</v>
      </c>
      <c r="E25" s="236">
        <v>2</v>
      </c>
      <c r="F25" s="198" t="s">
        <v>243</v>
      </c>
      <c r="G25" s="235">
        <v>1295</v>
      </c>
      <c r="H25" s="235">
        <v>1295</v>
      </c>
      <c r="I25" s="235">
        <v>1480</v>
      </c>
      <c r="J25" s="235"/>
      <c r="K25" s="235">
        <v>1480</v>
      </c>
      <c r="L25" s="235">
        <v>1916600</v>
      </c>
      <c r="M25" s="234">
        <v>1</v>
      </c>
      <c r="N25" s="99">
        <v>1</v>
      </c>
      <c r="O25" s="99"/>
    </row>
    <row r="26" spans="1:15" x14ac:dyDescent="0.25">
      <c r="A26" s="236">
        <f>A25+1</f>
        <v>25</v>
      </c>
      <c r="B26" s="236">
        <v>3</v>
      </c>
      <c r="C26" s="199">
        <v>3211</v>
      </c>
      <c r="D26" s="148">
        <v>2</v>
      </c>
      <c r="E26" s="236">
        <v>2</v>
      </c>
      <c r="F26" s="198" t="s">
        <v>243</v>
      </c>
      <c r="G26" s="235">
        <v>1295</v>
      </c>
      <c r="H26" s="235">
        <v>1295</v>
      </c>
      <c r="I26" s="235">
        <v>1480</v>
      </c>
      <c r="J26" s="235"/>
      <c r="K26" s="235">
        <v>1480</v>
      </c>
      <c r="L26" s="235">
        <v>1916600</v>
      </c>
      <c r="M26" s="234">
        <v>1</v>
      </c>
      <c r="N26" s="99">
        <v>1</v>
      </c>
      <c r="O26" s="99"/>
    </row>
    <row r="27" spans="1:15" x14ac:dyDescent="0.25">
      <c r="A27" s="236">
        <f>A26+1</f>
        <v>26</v>
      </c>
      <c r="B27" s="236">
        <v>3</v>
      </c>
      <c r="C27" s="199">
        <v>3212</v>
      </c>
      <c r="D27" s="148">
        <v>2</v>
      </c>
      <c r="E27" s="236">
        <v>1</v>
      </c>
      <c r="F27" s="198" t="s">
        <v>229</v>
      </c>
      <c r="G27" s="235">
        <v>858</v>
      </c>
      <c r="H27" s="235">
        <v>858</v>
      </c>
      <c r="I27" s="235">
        <v>1480</v>
      </c>
      <c r="J27" s="235"/>
      <c r="K27" s="235">
        <v>1480</v>
      </c>
      <c r="L27" s="235">
        <v>1269840</v>
      </c>
      <c r="M27" s="234">
        <v>1</v>
      </c>
      <c r="N27" s="99">
        <v>1</v>
      </c>
      <c r="O27" s="99"/>
    </row>
    <row r="28" spans="1:15" x14ac:dyDescent="0.25">
      <c r="A28" s="236">
        <f>A27+1</f>
        <v>27</v>
      </c>
      <c r="B28" s="236">
        <v>3</v>
      </c>
      <c r="C28" s="199">
        <v>3213</v>
      </c>
      <c r="D28" s="148">
        <v>2</v>
      </c>
      <c r="E28" s="236">
        <v>1</v>
      </c>
      <c r="F28" s="198" t="s">
        <v>234</v>
      </c>
      <c r="G28" s="235">
        <v>854</v>
      </c>
      <c r="H28" s="235">
        <v>854</v>
      </c>
      <c r="I28" s="235">
        <v>1480</v>
      </c>
      <c r="J28" s="235"/>
      <c r="K28" s="235">
        <v>1480</v>
      </c>
      <c r="L28" s="235">
        <v>1263920</v>
      </c>
      <c r="M28" s="234">
        <v>1</v>
      </c>
      <c r="N28" s="99">
        <v>1</v>
      </c>
      <c r="O28" s="99"/>
    </row>
    <row r="29" spans="1:15" x14ac:dyDescent="0.25">
      <c r="A29" s="236">
        <f>A28+1</f>
        <v>28</v>
      </c>
      <c r="B29" s="236">
        <v>3</v>
      </c>
      <c r="C29" s="199">
        <v>3301</v>
      </c>
      <c r="D29" s="148">
        <v>3</v>
      </c>
      <c r="E29" s="236">
        <v>1</v>
      </c>
      <c r="F29" s="198" t="s">
        <v>234</v>
      </c>
      <c r="G29" s="235">
        <v>856</v>
      </c>
      <c r="H29" s="235">
        <v>856</v>
      </c>
      <c r="I29" s="235">
        <v>1480</v>
      </c>
      <c r="J29" s="235"/>
      <c r="K29" s="235">
        <v>1480</v>
      </c>
      <c r="L29" s="235">
        <v>1266880</v>
      </c>
      <c r="M29" s="234">
        <v>1</v>
      </c>
      <c r="N29" s="99">
        <v>1</v>
      </c>
      <c r="O29" s="99"/>
    </row>
    <row r="30" spans="1:15" x14ac:dyDescent="0.25">
      <c r="A30" s="236">
        <f>A29+1</f>
        <v>29</v>
      </c>
      <c r="B30" s="236">
        <v>3</v>
      </c>
      <c r="C30" s="199">
        <v>3302</v>
      </c>
      <c r="D30" s="148">
        <v>3</v>
      </c>
      <c r="E30" s="236">
        <v>1</v>
      </c>
      <c r="F30" s="198" t="s">
        <v>229</v>
      </c>
      <c r="G30" s="235">
        <v>858</v>
      </c>
      <c r="H30" s="235">
        <v>858</v>
      </c>
      <c r="I30" s="235">
        <v>1480</v>
      </c>
      <c r="J30" s="235"/>
      <c r="K30" s="235">
        <v>1480</v>
      </c>
      <c r="L30" s="235">
        <v>1269840</v>
      </c>
      <c r="M30" s="234">
        <v>1</v>
      </c>
      <c r="N30" s="99">
        <v>1</v>
      </c>
      <c r="O30" s="99"/>
    </row>
    <row r="31" spans="1:15" x14ac:dyDescent="0.25">
      <c r="A31" s="236">
        <f>A30+1</f>
        <v>30</v>
      </c>
      <c r="B31" s="236">
        <v>3</v>
      </c>
      <c r="C31" s="199">
        <v>3304</v>
      </c>
      <c r="D31" s="148">
        <v>3</v>
      </c>
      <c r="E31" s="236">
        <v>1</v>
      </c>
      <c r="F31" s="198" t="s">
        <v>229</v>
      </c>
      <c r="G31" s="235">
        <v>859</v>
      </c>
      <c r="H31" s="235">
        <v>859</v>
      </c>
      <c r="I31" s="235">
        <v>1480</v>
      </c>
      <c r="J31" s="235"/>
      <c r="K31" s="235">
        <v>1480</v>
      </c>
      <c r="L31" s="235">
        <v>1271320</v>
      </c>
      <c r="M31" s="234">
        <v>1</v>
      </c>
      <c r="N31" s="99">
        <v>1</v>
      </c>
      <c r="O31" s="99"/>
    </row>
    <row r="32" spans="1:15" x14ac:dyDescent="0.25">
      <c r="A32" s="236">
        <f>A31+1</f>
        <v>31</v>
      </c>
      <c r="B32" s="236">
        <v>3</v>
      </c>
      <c r="C32" s="199">
        <v>3305</v>
      </c>
      <c r="D32" s="148">
        <v>3</v>
      </c>
      <c r="E32" s="236">
        <v>1</v>
      </c>
      <c r="F32" s="198" t="s">
        <v>229</v>
      </c>
      <c r="G32" s="235">
        <v>858</v>
      </c>
      <c r="H32" s="235">
        <v>858</v>
      </c>
      <c r="I32" s="235">
        <v>1480</v>
      </c>
      <c r="J32" s="235"/>
      <c r="K32" s="235">
        <v>1480</v>
      </c>
      <c r="L32" s="235">
        <v>1269840</v>
      </c>
      <c r="M32" s="234">
        <v>1</v>
      </c>
      <c r="N32" s="99">
        <v>1</v>
      </c>
      <c r="O32" s="99"/>
    </row>
    <row r="33" spans="1:15" x14ac:dyDescent="0.25">
      <c r="A33" s="236">
        <f>A32+1</f>
        <v>32</v>
      </c>
      <c r="B33" s="236">
        <v>3</v>
      </c>
      <c r="C33" s="199">
        <v>3306</v>
      </c>
      <c r="D33" s="148">
        <v>3</v>
      </c>
      <c r="E33" s="236">
        <v>3</v>
      </c>
      <c r="F33" s="198" t="s">
        <v>232</v>
      </c>
      <c r="G33" s="235">
        <v>1878</v>
      </c>
      <c r="H33" s="235">
        <v>1878</v>
      </c>
      <c r="I33" s="235">
        <v>1480</v>
      </c>
      <c r="J33" s="235"/>
      <c r="K33" s="235">
        <v>1480</v>
      </c>
      <c r="L33" s="235">
        <v>2779440</v>
      </c>
      <c r="M33" s="234">
        <v>2</v>
      </c>
      <c r="N33" s="99">
        <v>1</v>
      </c>
      <c r="O33" s="99"/>
    </row>
    <row r="34" spans="1:15" x14ac:dyDescent="0.25">
      <c r="A34" s="236">
        <f>A33+1</f>
        <v>33</v>
      </c>
      <c r="B34" s="236">
        <v>3</v>
      </c>
      <c r="C34" s="199">
        <v>3307</v>
      </c>
      <c r="D34" s="148">
        <v>3</v>
      </c>
      <c r="E34" s="236">
        <v>1</v>
      </c>
      <c r="F34" s="198" t="s">
        <v>234</v>
      </c>
      <c r="G34" s="235">
        <v>855</v>
      </c>
      <c r="H34" s="235">
        <v>855</v>
      </c>
      <c r="I34" s="235">
        <v>1480</v>
      </c>
      <c r="J34" s="235"/>
      <c r="K34" s="235">
        <v>1480</v>
      </c>
      <c r="L34" s="235">
        <v>1265400</v>
      </c>
      <c r="M34" s="234">
        <v>1</v>
      </c>
      <c r="N34" s="99">
        <v>1</v>
      </c>
      <c r="O34" s="99"/>
    </row>
    <row r="35" spans="1:15" x14ac:dyDescent="0.25">
      <c r="A35" s="236">
        <f>A34+1</f>
        <v>34</v>
      </c>
      <c r="B35" s="236">
        <v>3</v>
      </c>
      <c r="C35" s="199">
        <v>3308</v>
      </c>
      <c r="D35" s="148">
        <v>3</v>
      </c>
      <c r="E35" s="236">
        <v>1</v>
      </c>
      <c r="F35" s="198" t="s">
        <v>229</v>
      </c>
      <c r="G35" s="235">
        <v>858</v>
      </c>
      <c r="H35" s="235">
        <v>858</v>
      </c>
      <c r="I35" s="235">
        <v>1480</v>
      </c>
      <c r="J35" s="235"/>
      <c r="K35" s="235">
        <v>1480</v>
      </c>
      <c r="L35" s="235">
        <v>1269840</v>
      </c>
      <c r="M35" s="234">
        <v>1</v>
      </c>
      <c r="N35" s="99">
        <v>1</v>
      </c>
      <c r="O35" s="99"/>
    </row>
    <row r="36" spans="1:15" x14ac:dyDescent="0.25">
      <c r="A36" s="236">
        <f>A35+1</f>
        <v>35</v>
      </c>
      <c r="B36" s="236">
        <v>3</v>
      </c>
      <c r="C36" s="199">
        <v>3309</v>
      </c>
      <c r="D36" s="148">
        <v>3</v>
      </c>
      <c r="E36" s="236">
        <v>1</v>
      </c>
      <c r="F36" s="198" t="s">
        <v>229</v>
      </c>
      <c r="G36" s="235">
        <v>858</v>
      </c>
      <c r="H36" s="235">
        <v>858</v>
      </c>
      <c r="I36" s="235">
        <v>1480</v>
      </c>
      <c r="J36" s="235"/>
      <c r="K36" s="235">
        <v>1480</v>
      </c>
      <c r="L36" s="235">
        <v>1269840</v>
      </c>
      <c r="M36" s="234">
        <v>1</v>
      </c>
      <c r="N36" s="99">
        <v>1</v>
      </c>
      <c r="O36" s="99"/>
    </row>
    <row r="37" spans="1:15" x14ac:dyDescent="0.25">
      <c r="A37" s="236">
        <f>A36+1</f>
        <v>36</v>
      </c>
      <c r="B37" s="236">
        <v>3</v>
      </c>
      <c r="C37" s="199">
        <v>3311</v>
      </c>
      <c r="D37" s="148">
        <v>3</v>
      </c>
      <c r="E37" s="236">
        <v>2</v>
      </c>
      <c r="F37" s="198" t="s">
        <v>243</v>
      </c>
      <c r="G37" s="235">
        <v>1295</v>
      </c>
      <c r="H37" s="235">
        <v>1295</v>
      </c>
      <c r="I37" s="235">
        <v>1480</v>
      </c>
      <c r="J37" s="235"/>
      <c r="K37" s="235">
        <v>1480</v>
      </c>
      <c r="L37" s="235">
        <v>1916600</v>
      </c>
      <c r="M37" s="234">
        <v>1</v>
      </c>
      <c r="N37" s="99">
        <v>1</v>
      </c>
      <c r="O37" s="99"/>
    </row>
    <row r="38" spans="1:15" hidden="1" x14ac:dyDescent="0.25">
      <c r="A38" s="236">
        <f>A37+1</f>
        <v>37</v>
      </c>
      <c r="B38" s="236">
        <v>3</v>
      </c>
      <c r="C38" s="199">
        <v>3405</v>
      </c>
      <c r="D38" s="148">
        <v>4</v>
      </c>
      <c r="E38" s="236">
        <v>1</v>
      </c>
      <c r="F38" s="198" t="s">
        <v>229</v>
      </c>
      <c r="G38" s="235">
        <v>858</v>
      </c>
      <c r="H38" s="235">
        <v>858</v>
      </c>
      <c r="I38" s="235">
        <v>1480</v>
      </c>
      <c r="J38" s="235"/>
      <c r="K38" s="235">
        <v>1480</v>
      </c>
      <c r="L38" s="235">
        <v>1269840</v>
      </c>
      <c r="M38" s="234">
        <v>1</v>
      </c>
      <c r="N38" s="99">
        <v>1</v>
      </c>
      <c r="O38" s="99" t="s">
        <v>261</v>
      </c>
    </row>
    <row r="39" spans="1:15" x14ac:dyDescent="0.25">
      <c r="A39" s="236">
        <f>A38+1</f>
        <v>38</v>
      </c>
      <c r="B39" s="236">
        <v>3</v>
      </c>
      <c r="C39" s="199">
        <v>3312</v>
      </c>
      <c r="D39" s="148">
        <v>3</v>
      </c>
      <c r="E39" s="236">
        <v>1</v>
      </c>
      <c r="F39" s="198" t="s">
        <v>229</v>
      </c>
      <c r="G39" s="235">
        <v>858</v>
      </c>
      <c r="H39" s="235">
        <v>858</v>
      </c>
      <c r="I39" s="235">
        <v>1480</v>
      </c>
      <c r="J39" s="235"/>
      <c r="K39" s="235">
        <v>1480</v>
      </c>
      <c r="L39" s="235">
        <v>1269840</v>
      </c>
      <c r="M39" s="234">
        <v>1</v>
      </c>
      <c r="N39" s="99">
        <v>1</v>
      </c>
      <c r="O39" s="99"/>
    </row>
    <row r="40" spans="1:15" x14ac:dyDescent="0.25">
      <c r="A40" s="236">
        <f>A39+1</f>
        <v>39</v>
      </c>
      <c r="B40" s="236">
        <v>3</v>
      </c>
      <c r="C40" s="199">
        <v>3313</v>
      </c>
      <c r="D40" s="148">
        <v>3</v>
      </c>
      <c r="E40" s="236">
        <v>1</v>
      </c>
      <c r="F40" s="198" t="s">
        <v>234</v>
      </c>
      <c r="G40" s="235">
        <v>854</v>
      </c>
      <c r="H40" s="235">
        <v>854</v>
      </c>
      <c r="I40" s="235">
        <v>1480</v>
      </c>
      <c r="J40" s="235"/>
      <c r="K40" s="235">
        <v>1480</v>
      </c>
      <c r="L40" s="235">
        <v>1263920</v>
      </c>
      <c r="M40" s="234">
        <v>1</v>
      </c>
      <c r="N40" s="99">
        <v>1</v>
      </c>
      <c r="O40" s="99"/>
    </row>
    <row r="41" spans="1:15" x14ac:dyDescent="0.25">
      <c r="A41" s="236">
        <f>A40+1</f>
        <v>40</v>
      </c>
      <c r="B41" s="236">
        <v>3</v>
      </c>
      <c r="C41" s="199">
        <v>3402</v>
      </c>
      <c r="D41" s="148">
        <v>4</v>
      </c>
      <c r="E41" s="236">
        <v>1</v>
      </c>
      <c r="F41" s="198" t="s">
        <v>229</v>
      </c>
      <c r="G41" s="235">
        <v>858</v>
      </c>
      <c r="H41" s="235">
        <v>858</v>
      </c>
      <c r="I41" s="235">
        <v>1480</v>
      </c>
      <c r="J41" s="235"/>
      <c r="K41" s="235">
        <v>1480</v>
      </c>
      <c r="L41" s="235">
        <v>1269840</v>
      </c>
      <c r="M41" s="234">
        <v>1</v>
      </c>
      <c r="N41" s="99">
        <v>1</v>
      </c>
      <c r="O41" s="99"/>
    </row>
    <row r="42" spans="1:15" hidden="1" x14ac:dyDescent="0.25">
      <c r="A42" s="236">
        <f>A41+1</f>
        <v>41</v>
      </c>
      <c r="B42" s="236">
        <v>3</v>
      </c>
      <c r="C42" s="199">
        <v>3401</v>
      </c>
      <c r="D42" s="148">
        <v>4</v>
      </c>
      <c r="E42" s="236">
        <v>1</v>
      </c>
      <c r="F42" s="198" t="s">
        <v>234</v>
      </c>
      <c r="G42" s="235">
        <v>856</v>
      </c>
      <c r="H42" s="235">
        <v>856</v>
      </c>
      <c r="I42" s="235">
        <v>1480</v>
      </c>
      <c r="J42" s="235"/>
      <c r="K42" s="235">
        <v>1480</v>
      </c>
      <c r="L42" s="235">
        <v>1266880</v>
      </c>
      <c r="M42" s="234">
        <v>1</v>
      </c>
      <c r="N42" s="99">
        <v>1</v>
      </c>
      <c r="O42" s="99" t="s">
        <v>261</v>
      </c>
    </row>
    <row r="43" spans="1:15" x14ac:dyDescent="0.25">
      <c r="A43" s="236">
        <f>A42+1</f>
        <v>42</v>
      </c>
      <c r="B43" s="236">
        <v>3</v>
      </c>
      <c r="C43" s="199">
        <v>3404</v>
      </c>
      <c r="D43" s="148">
        <v>4</v>
      </c>
      <c r="E43" s="236">
        <v>1</v>
      </c>
      <c r="F43" s="198" t="s">
        <v>229</v>
      </c>
      <c r="G43" s="235">
        <v>858</v>
      </c>
      <c r="H43" s="235">
        <v>858</v>
      </c>
      <c r="I43" s="235">
        <v>1480</v>
      </c>
      <c r="J43" s="235"/>
      <c r="K43" s="235">
        <v>1480</v>
      </c>
      <c r="L43" s="235">
        <v>1269840</v>
      </c>
      <c r="M43" s="234">
        <v>1</v>
      </c>
      <c r="N43" s="99">
        <v>1</v>
      </c>
      <c r="O43" s="99"/>
    </row>
    <row r="44" spans="1:15" x14ac:dyDescent="0.25">
      <c r="A44" s="236">
        <f>A43+1</f>
        <v>43</v>
      </c>
      <c r="B44" s="236">
        <v>3</v>
      </c>
      <c r="C44" s="199">
        <v>3406</v>
      </c>
      <c r="D44" s="148">
        <v>4</v>
      </c>
      <c r="E44" s="236">
        <v>3</v>
      </c>
      <c r="F44" s="198" t="s">
        <v>232</v>
      </c>
      <c r="G44" s="235">
        <v>1878</v>
      </c>
      <c r="H44" s="235">
        <v>1878</v>
      </c>
      <c r="I44" s="235">
        <v>1480</v>
      </c>
      <c r="J44" s="235"/>
      <c r="K44" s="235">
        <v>1480</v>
      </c>
      <c r="L44" s="235">
        <v>2779440</v>
      </c>
      <c r="M44" s="234">
        <v>2</v>
      </c>
      <c r="N44" s="99">
        <v>1</v>
      </c>
      <c r="O44" s="99"/>
    </row>
    <row r="45" spans="1:15" x14ac:dyDescent="0.25">
      <c r="A45" s="236">
        <f>A44+1</f>
        <v>44</v>
      </c>
      <c r="B45" s="236">
        <v>3</v>
      </c>
      <c r="C45" s="199">
        <v>3407</v>
      </c>
      <c r="D45" s="148">
        <v>4</v>
      </c>
      <c r="E45" s="236">
        <v>1</v>
      </c>
      <c r="F45" s="198" t="s">
        <v>234</v>
      </c>
      <c r="G45" s="235">
        <v>855</v>
      </c>
      <c r="H45" s="235">
        <v>855</v>
      </c>
      <c r="I45" s="235">
        <v>1480</v>
      </c>
      <c r="J45" s="235"/>
      <c r="K45" s="235">
        <v>1480</v>
      </c>
      <c r="L45" s="235">
        <v>1265400</v>
      </c>
      <c r="M45" s="234">
        <v>1</v>
      </c>
      <c r="N45" s="99">
        <v>1</v>
      </c>
      <c r="O45" s="99"/>
    </row>
    <row r="46" spans="1:15" x14ac:dyDescent="0.25">
      <c r="A46" s="236">
        <f>A45+1</f>
        <v>45</v>
      </c>
      <c r="B46" s="236">
        <v>3</v>
      </c>
      <c r="C46" s="199">
        <v>3408</v>
      </c>
      <c r="D46" s="148">
        <v>4</v>
      </c>
      <c r="E46" s="236">
        <v>1</v>
      </c>
      <c r="F46" s="198" t="s">
        <v>229</v>
      </c>
      <c r="G46" s="235">
        <v>858</v>
      </c>
      <c r="H46" s="235">
        <v>858</v>
      </c>
      <c r="I46" s="235">
        <v>1480</v>
      </c>
      <c r="J46" s="235"/>
      <c r="K46" s="235">
        <v>1480</v>
      </c>
      <c r="L46" s="235">
        <v>1269840</v>
      </c>
      <c r="M46" s="234">
        <v>1</v>
      </c>
      <c r="N46" s="99">
        <v>1</v>
      </c>
      <c r="O46" s="99"/>
    </row>
    <row r="47" spans="1:15" x14ac:dyDescent="0.25">
      <c r="A47" s="236">
        <f>A46+1</f>
        <v>46</v>
      </c>
      <c r="B47" s="236">
        <v>3</v>
      </c>
      <c r="C47" s="199">
        <v>3409</v>
      </c>
      <c r="D47" s="148">
        <v>4</v>
      </c>
      <c r="E47" s="236">
        <v>1</v>
      </c>
      <c r="F47" s="198" t="s">
        <v>229</v>
      </c>
      <c r="G47" s="235">
        <v>858</v>
      </c>
      <c r="H47" s="235">
        <v>858</v>
      </c>
      <c r="I47" s="235">
        <v>1480</v>
      </c>
      <c r="J47" s="235"/>
      <c r="K47" s="235">
        <v>1480</v>
      </c>
      <c r="L47" s="235">
        <v>1269840</v>
      </c>
      <c r="M47" s="234">
        <v>1</v>
      </c>
      <c r="N47" s="99">
        <v>1</v>
      </c>
      <c r="O47" s="99"/>
    </row>
    <row r="48" spans="1:15" x14ac:dyDescent="0.25">
      <c r="A48" s="236">
        <f>A47+1</f>
        <v>47</v>
      </c>
      <c r="B48" s="236">
        <v>3</v>
      </c>
      <c r="C48" s="199">
        <v>3412</v>
      </c>
      <c r="D48" s="148">
        <v>4</v>
      </c>
      <c r="E48" s="236">
        <v>1</v>
      </c>
      <c r="F48" s="198" t="s">
        <v>229</v>
      </c>
      <c r="G48" s="235">
        <v>858</v>
      </c>
      <c r="H48" s="235">
        <v>858</v>
      </c>
      <c r="I48" s="235">
        <v>1480</v>
      </c>
      <c r="J48" s="235"/>
      <c r="K48" s="235">
        <v>1480</v>
      </c>
      <c r="L48" s="235">
        <v>1269840</v>
      </c>
      <c r="M48" s="234">
        <v>1</v>
      </c>
      <c r="N48" s="99">
        <v>1</v>
      </c>
      <c r="O48" s="99"/>
    </row>
    <row r="49" spans="1:15" x14ac:dyDescent="0.25">
      <c r="A49" s="236">
        <f>A48+1</f>
        <v>48</v>
      </c>
      <c r="B49" s="236">
        <v>3</v>
      </c>
      <c r="C49" s="199">
        <v>3413</v>
      </c>
      <c r="D49" s="148">
        <v>4</v>
      </c>
      <c r="E49" s="236">
        <v>1</v>
      </c>
      <c r="F49" s="198" t="s">
        <v>234</v>
      </c>
      <c r="G49" s="235">
        <v>854</v>
      </c>
      <c r="H49" s="235">
        <v>854</v>
      </c>
      <c r="I49" s="235">
        <v>1480</v>
      </c>
      <c r="J49" s="235"/>
      <c r="K49" s="235">
        <v>1480</v>
      </c>
      <c r="L49" s="235">
        <v>1263920</v>
      </c>
      <c r="M49" s="234">
        <v>1</v>
      </c>
      <c r="N49" s="99">
        <v>1</v>
      </c>
      <c r="O49" s="99"/>
    </row>
    <row r="50" spans="1:15" x14ac:dyDescent="0.25">
      <c r="A50" s="236">
        <f>A49+1</f>
        <v>49</v>
      </c>
      <c r="B50" s="236">
        <v>3</v>
      </c>
      <c r="C50" s="199">
        <v>3502</v>
      </c>
      <c r="D50" s="148">
        <v>5</v>
      </c>
      <c r="E50" s="236">
        <v>1</v>
      </c>
      <c r="F50" s="198" t="s">
        <v>229</v>
      </c>
      <c r="G50" s="235">
        <v>858</v>
      </c>
      <c r="H50" s="235">
        <v>858</v>
      </c>
      <c r="I50" s="235">
        <v>1480</v>
      </c>
      <c r="J50" s="235"/>
      <c r="K50" s="235">
        <v>1480</v>
      </c>
      <c r="L50" s="235">
        <v>1269840</v>
      </c>
      <c r="M50" s="234">
        <v>1</v>
      </c>
      <c r="N50" s="99">
        <v>1</v>
      </c>
      <c r="O50" s="99"/>
    </row>
    <row r="51" spans="1:15" x14ac:dyDescent="0.25">
      <c r="A51" s="236">
        <f>A50+1</f>
        <v>50</v>
      </c>
      <c r="B51" s="236">
        <v>3</v>
      </c>
      <c r="C51" s="199">
        <v>3504</v>
      </c>
      <c r="D51" s="148">
        <v>5</v>
      </c>
      <c r="E51" s="236">
        <v>1</v>
      </c>
      <c r="F51" s="198" t="s">
        <v>229</v>
      </c>
      <c r="G51" s="235">
        <v>858</v>
      </c>
      <c r="H51" s="235">
        <v>858</v>
      </c>
      <c r="I51" s="235">
        <v>1480</v>
      </c>
      <c r="J51" s="235"/>
      <c r="K51" s="235">
        <v>1480</v>
      </c>
      <c r="L51" s="235">
        <v>1269840</v>
      </c>
      <c r="M51" s="234">
        <v>1</v>
      </c>
      <c r="N51" s="99">
        <v>1</v>
      </c>
      <c r="O51" s="99"/>
    </row>
    <row r="52" spans="1:15" x14ac:dyDescent="0.25">
      <c r="A52" s="236">
        <f>A51+1</f>
        <v>51</v>
      </c>
      <c r="B52" s="236">
        <v>3</v>
      </c>
      <c r="C52" s="199">
        <v>3505</v>
      </c>
      <c r="D52" s="148">
        <v>5</v>
      </c>
      <c r="E52" s="236">
        <v>1</v>
      </c>
      <c r="F52" s="198" t="s">
        <v>229</v>
      </c>
      <c r="G52" s="235">
        <v>858</v>
      </c>
      <c r="H52" s="235">
        <v>858</v>
      </c>
      <c r="I52" s="235">
        <v>1480</v>
      </c>
      <c r="J52" s="235"/>
      <c r="K52" s="235">
        <v>1480</v>
      </c>
      <c r="L52" s="235">
        <v>1269840</v>
      </c>
      <c r="M52" s="234">
        <v>1</v>
      </c>
      <c r="N52" s="99">
        <v>1</v>
      </c>
      <c r="O52" s="99"/>
    </row>
    <row r="53" spans="1:15" hidden="1" x14ac:dyDescent="0.25">
      <c r="A53" s="236">
        <f>A52+1</f>
        <v>52</v>
      </c>
      <c r="B53" s="236">
        <v>3</v>
      </c>
      <c r="C53" s="199">
        <v>3513</v>
      </c>
      <c r="D53" s="148">
        <v>5</v>
      </c>
      <c r="E53" s="236">
        <v>1</v>
      </c>
      <c r="F53" s="198" t="s">
        <v>234</v>
      </c>
      <c r="G53" s="235">
        <v>854</v>
      </c>
      <c r="H53" s="235">
        <v>854</v>
      </c>
      <c r="I53" s="235">
        <v>1480</v>
      </c>
      <c r="J53" s="235"/>
      <c r="K53" s="235">
        <v>1480</v>
      </c>
      <c r="L53" s="235">
        <v>1263920</v>
      </c>
      <c r="M53" s="234">
        <v>1</v>
      </c>
      <c r="N53" s="99">
        <v>1</v>
      </c>
      <c r="O53" s="99" t="s">
        <v>261</v>
      </c>
    </row>
    <row r="54" spans="1:15" x14ac:dyDescent="0.25">
      <c r="A54" s="236">
        <v>52</v>
      </c>
      <c r="B54" s="236">
        <v>3</v>
      </c>
      <c r="C54" s="199">
        <v>3507</v>
      </c>
      <c r="D54" s="148">
        <v>5</v>
      </c>
      <c r="E54" s="236">
        <v>1</v>
      </c>
      <c r="F54" s="198" t="s">
        <v>234</v>
      </c>
      <c r="G54" s="235">
        <v>855</v>
      </c>
      <c r="H54" s="235">
        <v>855</v>
      </c>
      <c r="I54" s="235">
        <v>1480</v>
      </c>
      <c r="J54" s="235"/>
      <c r="K54" s="235">
        <v>1480</v>
      </c>
      <c r="L54" s="235">
        <v>1265400</v>
      </c>
      <c r="M54" s="234">
        <v>1</v>
      </c>
      <c r="N54" s="99">
        <v>1</v>
      </c>
      <c r="O54" s="99"/>
    </row>
    <row r="55" spans="1:15" x14ac:dyDescent="0.25">
      <c r="A55" s="236">
        <f>A54+1</f>
        <v>53</v>
      </c>
      <c r="B55" s="236">
        <v>3</v>
      </c>
      <c r="C55" s="199">
        <v>3508</v>
      </c>
      <c r="D55" s="148">
        <v>5</v>
      </c>
      <c r="E55" s="236">
        <v>1</v>
      </c>
      <c r="F55" s="198" t="s">
        <v>229</v>
      </c>
      <c r="G55" s="235">
        <v>858</v>
      </c>
      <c r="H55" s="235">
        <v>858</v>
      </c>
      <c r="I55" s="235">
        <v>1480</v>
      </c>
      <c r="J55" s="235"/>
      <c r="K55" s="235">
        <v>1480</v>
      </c>
      <c r="L55" s="235">
        <v>1269840</v>
      </c>
      <c r="M55" s="234">
        <v>1</v>
      </c>
      <c r="N55" s="99">
        <v>1</v>
      </c>
      <c r="O55" s="99"/>
    </row>
    <row r="56" spans="1:15" x14ac:dyDescent="0.25">
      <c r="A56" s="236">
        <f>A55+1</f>
        <v>54</v>
      </c>
      <c r="B56" s="236">
        <v>3</v>
      </c>
      <c r="C56" s="199">
        <v>3509</v>
      </c>
      <c r="D56" s="148">
        <v>5</v>
      </c>
      <c r="E56" s="236">
        <v>1</v>
      </c>
      <c r="F56" s="198" t="s">
        <v>229</v>
      </c>
      <c r="G56" s="235">
        <v>858</v>
      </c>
      <c r="H56" s="235">
        <v>858</v>
      </c>
      <c r="I56" s="235">
        <v>1480</v>
      </c>
      <c r="J56" s="235"/>
      <c r="K56" s="235">
        <v>1480</v>
      </c>
      <c r="L56" s="235">
        <v>1269840</v>
      </c>
      <c r="M56" s="234">
        <v>1</v>
      </c>
      <c r="N56" s="99">
        <v>1</v>
      </c>
      <c r="O56" s="99"/>
    </row>
    <row r="57" spans="1:15" x14ac:dyDescent="0.25">
      <c r="A57" s="236">
        <f>A56+1</f>
        <v>55</v>
      </c>
      <c r="B57" s="236">
        <v>3</v>
      </c>
      <c r="C57" s="199">
        <v>3512</v>
      </c>
      <c r="D57" s="148">
        <v>5</v>
      </c>
      <c r="E57" s="236">
        <v>1</v>
      </c>
      <c r="F57" s="198" t="s">
        <v>229</v>
      </c>
      <c r="G57" s="235">
        <v>858</v>
      </c>
      <c r="H57" s="235">
        <v>858</v>
      </c>
      <c r="I57" s="235">
        <v>1480</v>
      </c>
      <c r="J57" s="235"/>
      <c r="K57" s="235">
        <v>1480</v>
      </c>
      <c r="L57" s="235">
        <v>1269840</v>
      </c>
      <c r="M57" s="234">
        <v>1</v>
      </c>
      <c r="N57" s="99">
        <v>1</v>
      </c>
      <c r="O57" s="99"/>
    </row>
    <row r="58" spans="1:15" x14ac:dyDescent="0.25">
      <c r="A58" s="236">
        <f>A57+1</f>
        <v>56</v>
      </c>
      <c r="B58" s="236">
        <v>3</v>
      </c>
      <c r="C58" s="199">
        <v>3602</v>
      </c>
      <c r="D58" s="148">
        <v>6</v>
      </c>
      <c r="E58" s="236">
        <v>1</v>
      </c>
      <c r="F58" s="198" t="s">
        <v>229</v>
      </c>
      <c r="G58" s="235">
        <v>858</v>
      </c>
      <c r="H58" s="235">
        <v>858</v>
      </c>
      <c r="I58" s="235">
        <v>1480</v>
      </c>
      <c r="J58" s="235">
        <v>25</v>
      </c>
      <c r="K58" s="235">
        <v>1505</v>
      </c>
      <c r="L58" s="235">
        <v>1291290</v>
      </c>
      <c r="M58" s="234">
        <v>1</v>
      </c>
      <c r="N58" s="99">
        <v>1</v>
      </c>
      <c r="O58" s="99"/>
    </row>
    <row r="59" spans="1:15" x14ac:dyDescent="0.25">
      <c r="A59" s="236">
        <f>A58+1</f>
        <v>57</v>
      </c>
      <c r="B59" s="236">
        <v>3</v>
      </c>
      <c r="C59" s="199">
        <v>3604</v>
      </c>
      <c r="D59" s="148">
        <v>6</v>
      </c>
      <c r="E59" s="236">
        <v>1</v>
      </c>
      <c r="F59" s="198" t="s">
        <v>229</v>
      </c>
      <c r="G59" s="235">
        <v>858</v>
      </c>
      <c r="H59" s="235">
        <v>858</v>
      </c>
      <c r="I59" s="235">
        <v>1480</v>
      </c>
      <c r="J59" s="235">
        <v>25</v>
      </c>
      <c r="K59" s="235">
        <v>1505</v>
      </c>
      <c r="L59" s="235">
        <v>1291290</v>
      </c>
      <c r="M59" s="234">
        <v>1</v>
      </c>
      <c r="N59" s="99">
        <v>1</v>
      </c>
      <c r="O59" s="99"/>
    </row>
    <row r="60" spans="1:15" hidden="1" x14ac:dyDescent="0.25">
      <c r="A60" s="236">
        <f>A59+1</f>
        <v>58</v>
      </c>
      <c r="B60" s="236">
        <v>3</v>
      </c>
      <c r="C60" s="199">
        <v>3601</v>
      </c>
      <c r="D60" s="148">
        <v>6</v>
      </c>
      <c r="E60" s="236">
        <v>1</v>
      </c>
      <c r="F60" s="198" t="s">
        <v>234</v>
      </c>
      <c r="G60" s="235">
        <v>857</v>
      </c>
      <c r="H60" s="235">
        <v>857</v>
      </c>
      <c r="I60" s="235">
        <v>1480</v>
      </c>
      <c r="J60" s="235">
        <v>25</v>
      </c>
      <c r="K60" s="235">
        <v>1505</v>
      </c>
      <c r="L60" s="235">
        <v>1289785</v>
      </c>
      <c r="M60" s="234">
        <v>1</v>
      </c>
      <c r="N60" s="99">
        <v>1</v>
      </c>
      <c r="O60" s="99" t="s">
        <v>260</v>
      </c>
    </row>
    <row r="61" spans="1:15" x14ac:dyDescent="0.25">
      <c r="A61" s="236">
        <f>A60+1</f>
        <v>59</v>
      </c>
      <c r="B61" s="236">
        <v>3</v>
      </c>
      <c r="C61" s="199">
        <v>3605</v>
      </c>
      <c r="D61" s="148">
        <v>6</v>
      </c>
      <c r="E61" s="236">
        <v>1</v>
      </c>
      <c r="F61" s="198" t="s">
        <v>229</v>
      </c>
      <c r="G61" s="235">
        <v>858</v>
      </c>
      <c r="H61" s="235">
        <v>858</v>
      </c>
      <c r="I61" s="235">
        <v>1480</v>
      </c>
      <c r="J61" s="235">
        <v>25</v>
      </c>
      <c r="K61" s="235">
        <v>1505</v>
      </c>
      <c r="L61" s="235">
        <v>1291290</v>
      </c>
      <c r="M61" s="234">
        <v>1</v>
      </c>
      <c r="N61" s="99">
        <v>1</v>
      </c>
      <c r="O61" s="99"/>
    </row>
    <row r="62" spans="1:15" x14ac:dyDescent="0.25">
      <c r="A62" s="236">
        <f>A61+1</f>
        <v>60</v>
      </c>
      <c r="B62" s="236">
        <v>3</v>
      </c>
      <c r="C62" s="199">
        <v>3607</v>
      </c>
      <c r="D62" s="148">
        <v>6</v>
      </c>
      <c r="E62" s="236">
        <v>1</v>
      </c>
      <c r="F62" s="198" t="s">
        <v>234</v>
      </c>
      <c r="G62" s="235">
        <v>855</v>
      </c>
      <c r="H62" s="235">
        <v>855</v>
      </c>
      <c r="I62" s="235">
        <v>1480</v>
      </c>
      <c r="J62" s="235">
        <v>25</v>
      </c>
      <c r="K62" s="235">
        <v>1505</v>
      </c>
      <c r="L62" s="235">
        <v>1286775</v>
      </c>
      <c r="M62" s="234">
        <v>1</v>
      </c>
      <c r="N62" s="99">
        <v>1</v>
      </c>
      <c r="O62" s="99"/>
    </row>
    <row r="63" spans="1:15" x14ac:dyDescent="0.25">
      <c r="A63" s="236">
        <f>A62+1</f>
        <v>61</v>
      </c>
      <c r="B63" s="236">
        <v>3</v>
      </c>
      <c r="C63" s="199">
        <v>3608</v>
      </c>
      <c r="D63" s="148">
        <v>6</v>
      </c>
      <c r="E63" s="236">
        <v>1</v>
      </c>
      <c r="F63" s="198" t="s">
        <v>229</v>
      </c>
      <c r="G63" s="235">
        <v>858</v>
      </c>
      <c r="H63" s="235">
        <v>858</v>
      </c>
      <c r="I63" s="235">
        <v>1480</v>
      </c>
      <c r="J63" s="235">
        <v>25</v>
      </c>
      <c r="K63" s="235">
        <v>1505</v>
      </c>
      <c r="L63" s="235">
        <v>1291290</v>
      </c>
      <c r="M63" s="234">
        <v>1</v>
      </c>
      <c r="N63" s="99">
        <v>1</v>
      </c>
      <c r="O63" s="99"/>
    </row>
    <row r="64" spans="1:15" x14ac:dyDescent="0.25">
      <c r="A64" s="236">
        <f>A63+1</f>
        <v>62</v>
      </c>
      <c r="B64" s="236">
        <v>3</v>
      </c>
      <c r="C64" s="199">
        <v>3609</v>
      </c>
      <c r="D64" s="148">
        <v>6</v>
      </c>
      <c r="E64" s="236">
        <v>1</v>
      </c>
      <c r="F64" s="198" t="s">
        <v>229</v>
      </c>
      <c r="G64" s="235">
        <v>858</v>
      </c>
      <c r="H64" s="235">
        <v>858</v>
      </c>
      <c r="I64" s="235">
        <v>1480</v>
      </c>
      <c r="J64" s="235">
        <v>25</v>
      </c>
      <c r="K64" s="235">
        <v>1505</v>
      </c>
      <c r="L64" s="235">
        <v>1291290</v>
      </c>
      <c r="M64" s="234">
        <v>1</v>
      </c>
      <c r="N64" s="99">
        <v>1</v>
      </c>
      <c r="O64" s="99"/>
    </row>
    <row r="65" spans="1:15" x14ac:dyDescent="0.25">
      <c r="A65" s="236">
        <f>A64+1</f>
        <v>63</v>
      </c>
      <c r="B65" s="236">
        <v>3</v>
      </c>
      <c r="C65" s="199">
        <v>3610</v>
      </c>
      <c r="D65" s="148">
        <v>6</v>
      </c>
      <c r="E65" s="236">
        <v>2</v>
      </c>
      <c r="F65" s="198" t="s">
        <v>243</v>
      </c>
      <c r="G65" s="235">
        <v>1295</v>
      </c>
      <c r="H65" s="235">
        <v>1295</v>
      </c>
      <c r="I65" s="235">
        <v>1480</v>
      </c>
      <c r="J65" s="235">
        <v>25</v>
      </c>
      <c r="K65" s="235">
        <v>1505</v>
      </c>
      <c r="L65" s="235">
        <v>1948975</v>
      </c>
      <c r="M65" s="234">
        <v>1</v>
      </c>
      <c r="N65" s="99">
        <v>1</v>
      </c>
      <c r="O65" s="99"/>
    </row>
    <row r="66" spans="1:15" x14ac:dyDescent="0.25">
      <c r="A66" s="236">
        <f>A65+1</f>
        <v>64</v>
      </c>
      <c r="B66" s="236">
        <v>3</v>
      </c>
      <c r="C66" s="199">
        <v>3611</v>
      </c>
      <c r="D66" s="148">
        <v>6</v>
      </c>
      <c r="E66" s="236">
        <v>2</v>
      </c>
      <c r="F66" s="198" t="s">
        <v>243</v>
      </c>
      <c r="G66" s="235">
        <v>1295</v>
      </c>
      <c r="H66" s="235">
        <v>1295</v>
      </c>
      <c r="I66" s="235">
        <v>1480</v>
      </c>
      <c r="J66" s="235">
        <v>25</v>
      </c>
      <c r="K66" s="235">
        <v>1505</v>
      </c>
      <c r="L66" s="235">
        <v>1948975</v>
      </c>
      <c r="M66" s="234">
        <v>1</v>
      </c>
      <c r="N66" s="99">
        <v>1</v>
      </c>
      <c r="O66" s="99"/>
    </row>
    <row r="67" spans="1:15" x14ac:dyDescent="0.25">
      <c r="A67" s="236">
        <f>A66+1</f>
        <v>65</v>
      </c>
      <c r="B67" s="236">
        <v>3</v>
      </c>
      <c r="C67" s="199">
        <v>3612</v>
      </c>
      <c r="D67" s="148">
        <v>6</v>
      </c>
      <c r="E67" s="236">
        <v>1</v>
      </c>
      <c r="F67" s="198" t="s">
        <v>229</v>
      </c>
      <c r="G67" s="235">
        <v>857</v>
      </c>
      <c r="H67" s="235">
        <v>857</v>
      </c>
      <c r="I67" s="235">
        <v>1480</v>
      </c>
      <c r="J67" s="235">
        <v>25</v>
      </c>
      <c r="K67" s="235">
        <v>1505</v>
      </c>
      <c r="L67" s="235">
        <v>1289785</v>
      </c>
      <c r="M67" s="234">
        <v>1</v>
      </c>
      <c r="N67" s="99">
        <v>1</v>
      </c>
      <c r="O67" s="99"/>
    </row>
    <row r="68" spans="1:15" x14ac:dyDescent="0.25">
      <c r="A68" s="236">
        <f>A67+1</f>
        <v>66</v>
      </c>
      <c r="B68" s="236">
        <v>3</v>
      </c>
      <c r="C68" s="199">
        <v>3613</v>
      </c>
      <c r="D68" s="148">
        <v>6</v>
      </c>
      <c r="E68" s="236">
        <v>1</v>
      </c>
      <c r="F68" s="198" t="s">
        <v>234</v>
      </c>
      <c r="G68" s="235">
        <v>855</v>
      </c>
      <c r="H68" s="235">
        <v>855</v>
      </c>
      <c r="I68" s="235">
        <v>1480</v>
      </c>
      <c r="J68" s="235">
        <v>25</v>
      </c>
      <c r="K68" s="235">
        <v>1505</v>
      </c>
      <c r="L68" s="235">
        <v>1286775</v>
      </c>
      <c r="M68" s="234">
        <v>1</v>
      </c>
      <c r="N68" s="99">
        <v>1</v>
      </c>
      <c r="O68" s="99"/>
    </row>
    <row r="69" spans="1:15" hidden="1" x14ac:dyDescent="0.25">
      <c r="A69" s="236">
        <v>67</v>
      </c>
      <c r="B69" s="236">
        <v>3</v>
      </c>
      <c r="C69" s="199">
        <v>3704</v>
      </c>
      <c r="D69" s="148">
        <v>7</v>
      </c>
      <c r="E69" s="236">
        <v>3</v>
      </c>
      <c r="F69" s="198" t="s">
        <v>259</v>
      </c>
      <c r="G69" s="235">
        <v>2538</v>
      </c>
      <c r="H69" s="235">
        <v>3022</v>
      </c>
      <c r="I69" s="235">
        <v>1480</v>
      </c>
      <c r="J69" s="235">
        <v>50</v>
      </c>
      <c r="K69" s="235">
        <v>1530</v>
      </c>
      <c r="L69" s="235">
        <v>3883140</v>
      </c>
      <c r="M69" s="234">
        <v>2</v>
      </c>
      <c r="N69" s="99">
        <v>1</v>
      </c>
      <c r="O69" s="99" t="s">
        <v>258</v>
      </c>
    </row>
    <row r="70" spans="1:15" x14ac:dyDescent="0.25">
      <c r="A70" s="236">
        <v>68</v>
      </c>
      <c r="B70" s="236">
        <v>3</v>
      </c>
      <c r="C70" s="199">
        <v>3707</v>
      </c>
      <c r="D70" s="148">
        <v>7</v>
      </c>
      <c r="E70" s="236">
        <v>3</v>
      </c>
      <c r="F70" s="198" t="s">
        <v>257</v>
      </c>
      <c r="G70" s="235">
        <v>2845</v>
      </c>
      <c r="H70" s="235">
        <v>3050</v>
      </c>
      <c r="I70" s="235">
        <v>1480</v>
      </c>
      <c r="J70" s="235">
        <v>50</v>
      </c>
      <c r="K70" s="235">
        <v>1530</v>
      </c>
      <c r="L70" s="235">
        <v>4352850</v>
      </c>
      <c r="M70" s="234">
        <v>2</v>
      </c>
      <c r="N70" s="99">
        <v>1</v>
      </c>
      <c r="O70" s="99"/>
    </row>
    <row r="83" ht="15" customHeight="1" x14ac:dyDescent="0.25"/>
    <row r="84" ht="15" customHeight="1" x14ac:dyDescent="0.25"/>
    <row r="136" ht="15" customHeight="1" x14ac:dyDescent="0.25"/>
    <row r="137" ht="15" customHeight="1" x14ac:dyDescent="0.25"/>
    <row r="189" ht="15" customHeight="1" x14ac:dyDescent="0.25"/>
    <row r="190" ht="15" customHeight="1" x14ac:dyDescent="0.25"/>
    <row r="237" ht="15" customHeight="1" x14ac:dyDescent="0.25"/>
    <row r="238" ht="15" customHeight="1" x14ac:dyDescent="0.25"/>
    <row r="272" ht="15" customHeight="1" x14ac:dyDescent="0.25"/>
    <row r="273" ht="15" customHeight="1" x14ac:dyDescent="0.25"/>
    <row r="304" ht="15" customHeight="1" x14ac:dyDescent="0.25"/>
    <row r="305" ht="15" customHeight="1" x14ac:dyDescent="0.25"/>
    <row r="332" ht="15" customHeight="1" x14ac:dyDescent="0.25"/>
    <row r="333" ht="15" customHeight="1" x14ac:dyDescent="0.25"/>
    <row r="360" ht="15" customHeight="1" x14ac:dyDescent="0.25"/>
    <row r="361" ht="15" customHeight="1" x14ac:dyDescent="0.25"/>
  </sheetData>
  <protectedRanges>
    <protectedRange algorithmName="SHA-512" hashValue="/h/73nKMSd9fnOthYvzHiP1i8grJfdbiSEWQvIHARhGxoBImHYJKQyNDNQunn9ZMg/7DVXJFZAChWrHVphKtTA==" saltValue="KZmB8vOaxYMysEdceTxFEA==" spinCount="100000" sqref="A1:XFD1048576" name="Range2"/>
    <protectedRange algorithmName="SHA-512" hashValue="bj/jqn8DMoqA4SMlaJn5H6wlRzUxkZ5YO6cyvGDTr7hxzrR84pbvYqcaf81PVTSF7owtRSLZi1zSzOq/wE8lIQ==" saltValue="u4cTVZqX0iUc5fIaeO4UTw==" spinCount="100000" sqref="O2:O9" name="Range1"/>
  </protectedRanges>
  <autoFilter ref="A1:WVN70">
    <filterColumn colId="14">
      <filters blank="1"/>
    </filterColumn>
    <sortState ref="A2:WVN70">
      <sortCondition ref="C1:C70"/>
    </sortState>
  </autoFilter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Header>&amp;LSobha LLC&amp;CBuilding 3&amp;R&amp;D</oddHeader>
    <oddFooter>&amp;LCRM&amp;R&amp;N</oddFooter>
  </headerFooter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U40"/>
  <sheetViews>
    <sheetView view="pageBreakPreview" zoomScale="80" zoomScaleNormal="100" zoomScaleSheetLayoutView="80" workbookViewId="0">
      <pane ySplit="2" topLeftCell="A3" activePane="bottomLeft" state="frozen"/>
      <selection pane="bottomLeft" activeCell="T33" sqref="T33"/>
    </sheetView>
  </sheetViews>
  <sheetFormatPr defaultRowHeight="12.75" x14ac:dyDescent="0.2"/>
  <cols>
    <col min="1" max="1" width="6.140625" style="242" customWidth="1"/>
    <col min="2" max="2" width="10" style="242" customWidth="1"/>
    <col min="3" max="3" width="7.85546875" style="242" customWidth="1"/>
    <col min="4" max="4" width="8.85546875" style="242" customWidth="1"/>
    <col min="5" max="5" width="12.42578125" style="242" customWidth="1"/>
    <col min="6" max="6" width="10.140625" style="242" customWidth="1"/>
    <col min="7" max="7" width="18.85546875" style="242" customWidth="1"/>
    <col min="8" max="8" width="14" style="242" hidden="1" customWidth="1"/>
    <col min="9" max="9" width="13.140625" style="242" hidden="1" customWidth="1"/>
    <col min="10" max="10" width="13.42578125" style="242" hidden="1" customWidth="1"/>
    <col min="11" max="11" width="13.85546875" style="242" hidden="1" customWidth="1"/>
    <col min="12" max="12" width="13.28515625" style="242" hidden="1" customWidth="1"/>
    <col min="13" max="13" width="14.85546875" style="242" customWidth="1"/>
    <col min="14" max="14" width="12.42578125" style="242" customWidth="1"/>
    <col min="15" max="15" width="9.42578125" style="242" customWidth="1"/>
    <col min="16" max="16" width="11.5703125" style="242" customWidth="1"/>
    <col min="17" max="17" width="14.7109375" style="242" customWidth="1"/>
    <col min="18" max="18" width="16.140625" style="242" customWidth="1"/>
    <col min="19" max="19" width="9.5703125" style="242" customWidth="1"/>
    <col min="20" max="20" width="33.5703125" style="243" customWidth="1"/>
    <col min="21" max="16384" width="9.140625" style="242"/>
  </cols>
  <sheetData>
    <row r="1" spans="1:21" ht="25.5" customHeight="1" x14ac:dyDescent="0.2">
      <c r="A1" s="270" t="s">
        <v>336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</row>
    <row r="2" spans="1:21" ht="67.5" customHeight="1" x14ac:dyDescent="0.2">
      <c r="A2" s="245" t="s">
        <v>110</v>
      </c>
      <c r="B2" s="245" t="s">
        <v>212</v>
      </c>
      <c r="C2" s="245" t="s">
        <v>210</v>
      </c>
      <c r="D2" s="269" t="s">
        <v>335</v>
      </c>
      <c r="E2" s="245" t="s">
        <v>211</v>
      </c>
      <c r="F2" s="269" t="s">
        <v>209</v>
      </c>
      <c r="G2" s="264" t="s">
        <v>3</v>
      </c>
      <c r="H2" s="264" t="s">
        <v>334</v>
      </c>
      <c r="I2" s="264" t="s">
        <v>333</v>
      </c>
      <c r="J2" s="264" t="s">
        <v>332</v>
      </c>
      <c r="K2" s="264" t="s">
        <v>331</v>
      </c>
      <c r="L2" s="264" t="s">
        <v>330</v>
      </c>
      <c r="M2" s="245" t="s">
        <v>329</v>
      </c>
      <c r="N2" s="245" t="s">
        <v>328</v>
      </c>
      <c r="O2" s="245" t="s">
        <v>69</v>
      </c>
      <c r="P2" s="269" t="s">
        <v>70</v>
      </c>
      <c r="Q2" s="268" t="s">
        <v>327</v>
      </c>
      <c r="R2" s="267" t="s">
        <v>326</v>
      </c>
      <c r="S2" s="245" t="s">
        <v>115</v>
      </c>
      <c r="T2" s="266" t="s">
        <v>192</v>
      </c>
    </row>
    <row r="3" spans="1:21" ht="24.95" customHeight="1" x14ac:dyDescent="0.2">
      <c r="A3" s="186">
        <v>1</v>
      </c>
      <c r="B3" s="255">
        <v>4</v>
      </c>
      <c r="C3" s="255">
        <v>1</v>
      </c>
      <c r="D3" s="255">
        <v>4103</v>
      </c>
      <c r="E3" s="255" t="s">
        <v>325</v>
      </c>
      <c r="F3" s="255">
        <v>1</v>
      </c>
      <c r="G3" s="252" t="s">
        <v>324</v>
      </c>
      <c r="H3" s="251">
        <v>1138.3900000000001</v>
      </c>
      <c r="I3" s="251">
        <v>496.22</v>
      </c>
      <c r="J3" s="251"/>
      <c r="K3" s="251"/>
      <c r="L3" s="251"/>
      <c r="M3" s="259">
        <v>1635</v>
      </c>
      <c r="N3" s="259">
        <v>1635</v>
      </c>
      <c r="O3" s="249">
        <v>1480</v>
      </c>
      <c r="P3" s="258"/>
      <c r="Q3" s="257">
        <v>1480</v>
      </c>
      <c r="R3" s="256">
        <v>2419800</v>
      </c>
      <c r="S3" s="255">
        <v>1</v>
      </c>
      <c r="T3" s="186"/>
      <c r="U3" s="254"/>
    </row>
    <row r="4" spans="1:21" ht="24.95" customHeight="1" x14ac:dyDescent="0.2">
      <c r="A4" s="186">
        <f>A3+1</f>
        <v>2</v>
      </c>
      <c r="B4" s="255">
        <v>4</v>
      </c>
      <c r="C4" s="255">
        <v>2</v>
      </c>
      <c r="D4" s="255">
        <v>4201</v>
      </c>
      <c r="E4" s="255" t="s">
        <v>323</v>
      </c>
      <c r="F4" s="255">
        <v>2</v>
      </c>
      <c r="G4" s="252" t="s">
        <v>317</v>
      </c>
      <c r="H4" s="251">
        <v>1460.12</v>
      </c>
      <c r="I4" s="251">
        <v>401.06</v>
      </c>
      <c r="J4" s="251"/>
      <c r="K4" s="251"/>
      <c r="L4" s="251"/>
      <c r="M4" s="259">
        <v>1862</v>
      </c>
      <c r="N4" s="259">
        <v>1862</v>
      </c>
      <c r="O4" s="249">
        <v>1480</v>
      </c>
      <c r="P4" s="258"/>
      <c r="Q4" s="257">
        <v>1480</v>
      </c>
      <c r="R4" s="256">
        <v>2755760</v>
      </c>
      <c r="S4" s="255">
        <v>1</v>
      </c>
      <c r="T4" s="186"/>
      <c r="U4" s="254"/>
    </row>
    <row r="5" spans="1:21" ht="24.95" customHeight="1" x14ac:dyDescent="0.2">
      <c r="A5" s="186">
        <v>3</v>
      </c>
      <c r="B5" s="255">
        <v>4</v>
      </c>
      <c r="C5" s="255">
        <v>2</v>
      </c>
      <c r="D5" s="260">
        <v>4203</v>
      </c>
      <c r="E5" s="255" t="s">
        <v>322</v>
      </c>
      <c r="F5" s="255">
        <v>3</v>
      </c>
      <c r="G5" s="252" t="s">
        <v>315</v>
      </c>
      <c r="H5" s="251">
        <v>2078.08</v>
      </c>
      <c r="I5" s="251">
        <v>529.37</v>
      </c>
      <c r="J5" s="251"/>
      <c r="K5" s="251"/>
      <c r="L5" s="251"/>
      <c r="M5" s="259">
        <v>2608</v>
      </c>
      <c r="N5" s="259">
        <v>2608</v>
      </c>
      <c r="O5" s="249">
        <v>1480</v>
      </c>
      <c r="P5" s="258"/>
      <c r="Q5" s="257">
        <v>1480</v>
      </c>
      <c r="R5" s="256">
        <v>3859840</v>
      </c>
      <c r="S5" s="255">
        <v>1</v>
      </c>
      <c r="T5" s="186"/>
      <c r="U5" s="254"/>
    </row>
    <row r="6" spans="1:21" ht="24.95" customHeight="1" x14ac:dyDescent="0.2">
      <c r="A6" s="186">
        <v>4</v>
      </c>
      <c r="B6" s="255">
        <v>4</v>
      </c>
      <c r="C6" s="255">
        <v>2</v>
      </c>
      <c r="D6" s="260">
        <v>4204</v>
      </c>
      <c r="E6" s="255" t="s">
        <v>321</v>
      </c>
      <c r="F6" s="255">
        <v>2</v>
      </c>
      <c r="G6" s="252" t="s">
        <v>320</v>
      </c>
      <c r="H6" s="251">
        <v>1408.03</v>
      </c>
      <c r="I6" s="251">
        <v>400.53</v>
      </c>
      <c r="J6" s="251"/>
      <c r="K6" s="251"/>
      <c r="L6" s="251"/>
      <c r="M6" s="259">
        <v>1809</v>
      </c>
      <c r="N6" s="259">
        <v>1809</v>
      </c>
      <c r="O6" s="249">
        <v>1480</v>
      </c>
      <c r="P6" s="258"/>
      <c r="Q6" s="257">
        <v>1480</v>
      </c>
      <c r="R6" s="256">
        <v>2677320</v>
      </c>
      <c r="S6" s="255">
        <v>1</v>
      </c>
      <c r="T6" s="186"/>
      <c r="U6" s="254"/>
    </row>
    <row r="7" spans="1:21" ht="24.95" customHeight="1" x14ac:dyDescent="0.2">
      <c r="A7" s="186">
        <v>5</v>
      </c>
      <c r="B7" s="255">
        <v>4</v>
      </c>
      <c r="C7" s="255">
        <v>2</v>
      </c>
      <c r="D7" s="260">
        <v>4205</v>
      </c>
      <c r="E7" s="255" t="s">
        <v>319</v>
      </c>
      <c r="F7" s="255">
        <v>1</v>
      </c>
      <c r="G7" s="252" t="s">
        <v>299</v>
      </c>
      <c r="H7" s="251">
        <v>936.24</v>
      </c>
      <c r="I7" s="251">
        <v>181.37</v>
      </c>
      <c r="J7" s="251"/>
      <c r="K7" s="251"/>
      <c r="L7" s="251"/>
      <c r="M7" s="259">
        <v>1118</v>
      </c>
      <c r="N7" s="259">
        <v>1118</v>
      </c>
      <c r="O7" s="249">
        <v>1480</v>
      </c>
      <c r="P7" s="258"/>
      <c r="Q7" s="257">
        <v>1480</v>
      </c>
      <c r="R7" s="256">
        <v>1654640</v>
      </c>
      <c r="S7" s="255">
        <v>1</v>
      </c>
      <c r="T7" s="186"/>
      <c r="U7" s="254"/>
    </row>
    <row r="8" spans="1:21" ht="24.95" customHeight="1" x14ac:dyDescent="0.2">
      <c r="A8" s="186">
        <v>6</v>
      </c>
      <c r="B8" s="255">
        <v>4</v>
      </c>
      <c r="C8" s="255">
        <v>2</v>
      </c>
      <c r="D8" s="260">
        <v>4206</v>
      </c>
      <c r="E8" s="245" t="s">
        <v>318</v>
      </c>
      <c r="F8" s="245">
        <v>2</v>
      </c>
      <c r="G8" s="252" t="s">
        <v>317</v>
      </c>
      <c r="H8" s="251">
        <v>1462.28</v>
      </c>
      <c r="I8" s="251">
        <v>400.53</v>
      </c>
      <c r="J8" s="251"/>
      <c r="K8" s="251"/>
      <c r="L8" s="251"/>
      <c r="M8" s="259">
        <v>1863</v>
      </c>
      <c r="N8" s="259">
        <v>1863</v>
      </c>
      <c r="O8" s="249">
        <v>1480</v>
      </c>
      <c r="P8" s="258"/>
      <c r="Q8" s="257">
        <v>1480</v>
      </c>
      <c r="R8" s="256">
        <v>2757240</v>
      </c>
      <c r="S8" s="255">
        <v>1</v>
      </c>
      <c r="T8" s="186"/>
    </row>
    <row r="9" spans="1:21" ht="24.95" customHeight="1" x14ac:dyDescent="0.2">
      <c r="A9" s="186">
        <v>7</v>
      </c>
      <c r="B9" s="255">
        <v>4</v>
      </c>
      <c r="C9" s="255">
        <v>2</v>
      </c>
      <c r="D9" s="260">
        <v>4208</v>
      </c>
      <c r="E9" s="255" t="s">
        <v>316</v>
      </c>
      <c r="F9" s="255">
        <v>3</v>
      </c>
      <c r="G9" s="252" t="s">
        <v>315</v>
      </c>
      <c r="H9" s="251">
        <v>2077.54</v>
      </c>
      <c r="I9" s="251">
        <v>529.58000000000004</v>
      </c>
      <c r="J9" s="251"/>
      <c r="K9" s="251"/>
      <c r="L9" s="251"/>
      <c r="M9" s="259">
        <v>2608</v>
      </c>
      <c r="N9" s="259">
        <v>2608</v>
      </c>
      <c r="O9" s="249">
        <v>1480</v>
      </c>
      <c r="P9" s="258"/>
      <c r="Q9" s="257">
        <v>1480</v>
      </c>
      <c r="R9" s="256">
        <v>3859840</v>
      </c>
      <c r="S9" s="255">
        <v>1</v>
      </c>
      <c r="T9" s="186"/>
    </row>
    <row r="10" spans="1:21" ht="24.95" customHeight="1" x14ac:dyDescent="0.2">
      <c r="A10" s="186">
        <v>8</v>
      </c>
      <c r="B10" s="255">
        <v>4</v>
      </c>
      <c r="C10" s="255">
        <v>2</v>
      </c>
      <c r="D10" s="260">
        <v>4209</v>
      </c>
      <c r="E10" s="255" t="s">
        <v>314</v>
      </c>
      <c r="F10" s="255">
        <v>2</v>
      </c>
      <c r="G10" s="252" t="s">
        <v>313</v>
      </c>
      <c r="H10" s="251">
        <v>1457.54</v>
      </c>
      <c r="I10" s="251">
        <v>401.06</v>
      </c>
      <c r="J10" s="251"/>
      <c r="K10" s="251"/>
      <c r="L10" s="251"/>
      <c r="M10" s="259">
        <v>1859</v>
      </c>
      <c r="N10" s="259">
        <v>1859</v>
      </c>
      <c r="O10" s="249">
        <v>1480</v>
      </c>
      <c r="P10" s="258"/>
      <c r="Q10" s="257">
        <v>1480</v>
      </c>
      <c r="R10" s="256">
        <v>2751320</v>
      </c>
      <c r="S10" s="255">
        <v>1</v>
      </c>
      <c r="T10" s="186"/>
    </row>
    <row r="11" spans="1:21" ht="24.95" customHeight="1" x14ac:dyDescent="0.2">
      <c r="A11" s="186">
        <v>9</v>
      </c>
      <c r="B11" s="255">
        <v>4</v>
      </c>
      <c r="C11" s="255">
        <v>3</v>
      </c>
      <c r="D11" s="260">
        <v>4301</v>
      </c>
      <c r="E11" s="255" t="s">
        <v>312</v>
      </c>
      <c r="F11" s="255">
        <v>2</v>
      </c>
      <c r="G11" s="252" t="s">
        <v>285</v>
      </c>
      <c r="H11" s="251">
        <v>1460.34</v>
      </c>
      <c r="I11" s="251">
        <v>331.21</v>
      </c>
      <c r="J11" s="251"/>
      <c r="K11" s="251"/>
      <c r="L11" s="251"/>
      <c r="M11" s="259">
        <v>1792</v>
      </c>
      <c r="N11" s="259">
        <v>1792</v>
      </c>
      <c r="O11" s="249">
        <v>1480</v>
      </c>
      <c r="P11" s="258"/>
      <c r="Q11" s="257">
        <v>1480</v>
      </c>
      <c r="R11" s="256">
        <v>2652160</v>
      </c>
      <c r="S11" s="255">
        <v>1</v>
      </c>
      <c r="T11" s="186"/>
    </row>
    <row r="12" spans="1:21" ht="24.95" customHeight="1" x14ac:dyDescent="0.2">
      <c r="A12" s="186">
        <f>A11+1</f>
        <v>10</v>
      </c>
      <c r="B12" s="255">
        <v>4</v>
      </c>
      <c r="C12" s="255">
        <v>3</v>
      </c>
      <c r="D12" s="255">
        <v>4302</v>
      </c>
      <c r="E12" s="255" t="s">
        <v>311</v>
      </c>
      <c r="F12" s="255">
        <v>1</v>
      </c>
      <c r="G12" s="252" t="s">
        <v>288</v>
      </c>
      <c r="H12" s="251">
        <v>1244.52</v>
      </c>
      <c r="I12" s="251">
        <v>313.77</v>
      </c>
      <c r="J12" s="251"/>
      <c r="K12" s="251"/>
      <c r="L12" s="251"/>
      <c r="M12" s="259">
        <v>1559</v>
      </c>
      <c r="N12" s="259">
        <v>1559</v>
      </c>
      <c r="O12" s="249">
        <v>1480</v>
      </c>
      <c r="P12" s="258"/>
      <c r="Q12" s="257">
        <v>1480</v>
      </c>
      <c r="R12" s="256">
        <v>2307320</v>
      </c>
      <c r="S12" s="255">
        <v>1</v>
      </c>
      <c r="T12" s="186"/>
    </row>
    <row r="13" spans="1:21" ht="24.95" customHeight="1" x14ac:dyDescent="0.2">
      <c r="A13" s="186">
        <v>11</v>
      </c>
      <c r="B13" s="255">
        <v>4</v>
      </c>
      <c r="C13" s="255">
        <v>3</v>
      </c>
      <c r="D13" s="260">
        <v>4303</v>
      </c>
      <c r="E13" s="255" t="s">
        <v>310</v>
      </c>
      <c r="F13" s="255">
        <v>3</v>
      </c>
      <c r="G13" s="252" t="s">
        <v>293</v>
      </c>
      <c r="H13" s="251">
        <v>2078.3000000000002</v>
      </c>
      <c r="I13" s="251">
        <v>473.07</v>
      </c>
      <c r="J13" s="251"/>
      <c r="K13" s="251"/>
      <c r="L13" s="251"/>
      <c r="M13" s="259">
        <v>2552</v>
      </c>
      <c r="N13" s="259">
        <v>2552</v>
      </c>
      <c r="O13" s="249">
        <v>1480</v>
      </c>
      <c r="P13" s="258"/>
      <c r="Q13" s="257">
        <v>1480</v>
      </c>
      <c r="R13" s="256">
        <v>3776960</v>
      </c>
      <c r="S13" s="255">
        <v>1</v>
      </c>
      <c r="T13" s="186"/>
    </row>
    <row r="14" spans="1:21" ht="24.95" customHeight="1" x14ac:dyDescent="0.2">
      <c r="A14" s="186">
        <f>A13+1</f>
        <v>12</v>
      </c>
      <c r="B14" s="255">
        <v>4</v>
      </c>
      <c r="C14" s="255">
        <v>3</v>
      </c>
      <c r="D14" s="260">
        <v>4304</v>
      </c>
      <c r="E14" s="255" t="s">
        <v>309</v>
      </c>
      <c r="F14" s="255">
        <v>2</v>
      </c>
      <c r="G14" s="252" t="s">
        <v>291</v>
      </c>
      <c r="H14" s="251">
        <v>1408.03</v>
      </c>
      <c r="I14" s="251">
        <v>331.21</v>
      </c>
      <c r="J14" s="251"/>
      <c r="K14" s="251"/>
      <c r="L14" s="251"/>
      <c r="M14" s="259">
        <v>1740</v>
      </c>
      <c r="N14" s="259">
        <v>1740</v>
      </c>
      <c r="O14" s="249">
        <v>1480</v>
      </c>
      <c r="P14" s="258"/>
      <c r="Q14" s="257">
        <v>1480</v>
      </c>
      <c r="R14" s="256">
        <v>2575200</v>
      </c>
      <c r="S14" s="255">
        <v>1</v>
      </c>
      <c r="T14" s="186"/>
    </row>
    <row r="15" spans="1:21" ht="24.95" customHeight="1" x14ac:dyDescent="0.2">
      <c r="A15" s="186">
        <v>13</v>
      </c>
      <c r="B15" s="255">
        <v>4</v>
      </c>
      <c r="C15" s="255">
        <v>3</v>
      </c>
      <c r="D15" s="260">
        <v>4305</v>
      </c>
      <c r="E15" s="255" t="s">
        <v>308</v>
      </c>
      <c r="F15" s="255">
        <v>1</v>
      </c>
      <c r="G15" s="252" t="s">
        <v>299</v>
      </c>
      <c r="H15" s="251">
        <v>936.24</v>
      </c>
      <c r="I15" s="251">
        <v>181.37</v>
      </c>
      <c r="J15" s="251"/>
      <c r="K15" s="251"/>
      <c r="L15" s="251"/>
      <c r="M15" s="259">
        <v>1118</v>
      </c>
      <c r="N15" s="259">
        <v>1118</v>
      </c>
      <c r="O15" s="249">
        <v>1480</v>
      </c>
      <c r="P15" s="258"/>
      <c r="Q15" s="257">
        <v>1480</v>
      </c>
      <c r="R15" s="256">
        <v>1654640</v>
      </c>
      <c r="S15" s="255">
        <v>1</v>
      </c>
      <c r="T15" s="186"/>
    </row>
    <row r="16" spans="1:21" ht="24.95" customHeight="1" x14ac:dyDescent="0.2">
      <c r="A16" s="186">
        <f>A15+1</f>
        <v>14</v>
      </c>
      <c r="B16" s="255">
        <v>4</v>
      </c>
      <c r="C16" s="255">
        <v>3</v>
      </c>
      <c r="D16" s="260">
        <v>4306</v>
      </c>
      <c r="E16" s="255" t="s">
        <v>307</v>
      </c>
      <c r="F16" s="255">
        <v>2</v>
      </c>
      <c r="G16" s="252" t="s">
        <v>285</v>
      </c>
      <c r="H16" s="251">
        <v>1462.49</v>
      </c>
      <c r="I16" s="251">
        <v>331.21</v>
      </c>
      <c r="J16" s="251"/>
      <c r="K16" s="251"/>
      <c r="L16" s="251"/>
      <c r="M16" s="259">
        <v>1794</v>
      </c>
      <c r="N16" s="259">
        <v>1794</v>
      </c>
      <c r="O16" s="249">
        <v>1480</v>
      </c>
      <c r="P16" s="258"/>
      <c r="Q16" s="257">
        <v>1480</v>
      </c>
      <c r="R16" s="256">
        <v>2655120</v>
      </c>
      <c r="S16" s="255">
        <v>1</v>
      </c>
      <c r="T16" s="186"/>
    </row>
    <row r="17" spans="1:21" ht="24.95" customHeight="1" x14ac:dyDescent="0.2">
      <c r="A17" s="186">
        <v>15</v>
      </c>
      <c r="B17" s="255">
        <v>4</v>
      </c>
      <c r="C17" s="255">
        <v>3</v>
      </c>
      <c r="D17" s="255">
        <v>4307</v>
      </c>
      <c r="E17" s="255" t="s">
        <v>306</v>
      </c>
      <c r="F17" s="255">
        <v>1</v>
      </c>
      <c r="G17" s="252" t="s">
        <v>288</v>
      </c>
      <c r="H17" s="251">
        <v>1244.31</v>
      </c>
      <c r="I17" s="251">
        <v>314.08999999999997</v>
      </c>
      <c r="J17" s="251"/>
      <c r="K17" s="251"/>
      <c r="L17" s="251"/>
      <c r="M17" s="259">
        <v>1559</v>
      </c>
      <c r="N17" s="259">
        <v>1559</v>
      </c>
      <c r="O17" s="249">
        <v>1480</v>
      </c>
      <c r="P17" s="258"/>
      <c r="Q17" s="257">
        <v>1480</v>
      </c>
      <c r="R17" s="256">
        <v>2307320</v>
      </c>
      <c r="S17" s="255">
        <v>1</v>
      </c>
      <c r="T17" s="186"/>
    </row>
    <row r="18" spans="1:21" ht="24.95" customHeight="1" x14ac:dyDescent="0.2">
      <c r="A18" s="186">
        <f>A17+1</f>
        <v>16</v>
      </c>
      <c r="B18" s="255">
        <v>4</v>
      </c>
      <c r="C18" s="255">
        <v>3</v>
      </c>
      <c r="D18" s="255">
        <v>4309</v>
      </c>
      <c r="E18" s="255" t="s">
        <v>305</v>
      </c>
      <c r="F18" s="255">
        <v>2</v>
      </c>
      <c r="G18" s="252" t="s">
        <v>281</v>
      </c>
      <c r="H18" s="251">
        <v>1458.4</v>
      </c>
      <c r="I18" s="251">
        <v>327.64999999999998</v>
      </c>
      <c r="J18" s="251"/>
      <c r="K18" s="251"/>
      <c r="L18" s="251"/>
      <c r="M18" s="259">
        <v>1787</v>
      </c>
      <c r="N18" s="259">
        <v>1787</v>
      </c>
      <c r="O18" s="249">
        <v>1480</v>
      </c>
      <c r="P18" s="258"/>
      <c r="Q18" s="257">
        <v>1480</v>
      </c>
      <c r="R18" s="256">
        <v>2644760</v>
      </c>
      <c r="S18" s="255">
        <v>1</v>
      </c>
      <c r="T18" s="186"/>
    </row>
    <row r="19" spans="1:21" ht="24.95" customHeight="1" x14ac:dyDescent="0.2">
      <c r="A19" s="186">
        <v>17</v>
      </c>
      <c r="B19" s="245">
        <v>4</v>
      </c>
      <c r="C19" s="245">
        <v>4</v>
      </c>
      <c r="D19" s="260">
        <v>4401</v>
      </c>
      <c r="E19" s="245" t="s">
        <v>304</v>
      </c>
      <c r="F19" s="245">
        <v>2</v>
      </c>
      <c r="G19" s="264" t="s">
        <v>285</v>
      </c>
      <c r="H19" s="263">
        <v>1460.12</v>
      </c>
      <c r="I19" s="263">
        <v>331.21</v>
      </c>
      <c r="J19" s="263"/>
      <c r="K19" s="263"/>
      <c r="L19" s="263"/>
      <c r="M19" s="250">
        <v>1792</v>
      </c>
      <c r="N19" s="250">
        <v>1792</v>
      </c>
      <c r="O19" s="262">
        <v>1480</v>
      </c>
      <c r="P19" s="248"/>
      <c r="Q19" s="247">
        <v>1480</v>
      </c>
      <c r="R19" s="261">
        <v>2652160</v>
      </c>
      <c r="S19" s="245">
        <v>1</v>
      </c>
      <c r="T19" s="244"/>
    </row>
    <row r="20" spans="1:21" ht="24.95" hidden="1" customHeight="1" x14ac:dyDescent="0.2">
      <c r="A20" s="186">
        <f>A19+1</f>
        <v>18</v>
      </c>
      <c r="B20" s="255">
        <v>4</v>
      </c>
      <c r="C20" s="255">
        <v>4</v>
      </c>
      <c r="D20" s="260">
        <v>4403</v>
      </c>
      <c r="E20" s="255" t="s">
        <v>303</v>
      </c>
      <c r="F20" s="255">
        <v>3</v>
      </c>
      <c r="G20" s="252" t="s">
        <v>293</v>
      </c>
      <c r="H20" s="251">
        <v>2078.3000000000002</v>
      </c>
      <c r="I20" s="251">
        <v>473.07</v>
      </c>
      <c r="J20" s="251"/>
      <c r="K20" s="251"/>
      <c r="L20" s="251"/>
      <c r="M20" s="259">
        <v>2552</v>
      </c>
      <c r="N20" s="259">
        <v>2552</v>
      </c>
      <c r="O20" s="249">
        <v>1480</v>
      </c>
      <c r="P20" s="258"/>
      <c r="Q20" s="257">
        <v>1480</v>
      </c>
      <c r="R20" s="256">
        <v>3776960</v>
      </c>
      <c r="S20" s="255">
        <v>1</v>
      </c>
      <c r="T20" s="186" t="s">
        <v>302</v>
      </c>
    </row>
    <row r="21" spans="1:21" ht="24.95" customHeight="1" x14ac:dyDescent="0.2">
      <c r="A21" s="186">
        <v>19</v>
      </c>
      <c r="B21" s="245">
        <v>4</v>
      </c>
      <c r="C21" s="245">
        <v>4</v>
      </c>
      <c r="D21" s="260">
        <v>4404</v>
      </c>
      <c r="E21" s="245" t="s">
        <v>301</v>
      </c>
      <c r="F21" s="245">
        <v>2</v>
      </c>
      <c r="G21" s="264" t="s">
        <v>291</v>
      </c>
      <c r="H21" s="263">
        <v>1408.03</v>
      </c>
      <c r="I21" s="263">
        <v>331.21</v>
      </c>
      <c r="J21" s="263"/>
      <c r="K21" s="263"/>
      <c r="L21" s="263"/>
      <c r="M21" s="250">
        <v>1740</v>
      </c>
      <c r="N21" s="250">
        <v>1740</v>
      </c>
      <c r="O21" s="262">
        <v>1480</v>
      </c>
      <c r="P21" s="248"/>
      <c r="Q21" s="247">
        <v>1480</v>
      </c>
      <c r="R21" s="261">
        <v>2575200</v>
      </c>
      <c r="S21" s="245">
        <v>1</v>
      </c>
      <c r="T21" s="244"/>
    </row>
    <row r="22" spans="1:21" ht="24.95" customHeight="1" x14ac:dyDescent="0.2">
      <c r="A22" s="186">
        <f>A21+1</f>
        <v>20</v>
      </c>
      <c r="B22" s="255">
        <v>4</v>
      </c>
      <c r="C22" s="255">
        <v>4</v>
      </c>
      <c r="D22" s="255">
        <v>4405</v>
      </c>
      <c r="E22" s="255" t="s">
        <v>300</v>
      </c>
      <c r="F22" s="255">
        <v>1</v>
      </c>
      <c r="G22" s="252" t="s">
        <v>299</v>
      </c>
      <c r="H22" s="251">
        <v>936.35</v>
      </c>
      <c r="I22" s="251">
        <v>181.37</v>
      </c>
      <c r="J22" s="251"/>
      <c r="K22" s="251"/>
      <c r="L22" s="251"/>
      <c r="M22" s="259">
        <v>1118</v>
      </c>
      <c r="N22" s="259">
        <v>1118</v>
      </c>
      <c r="O22" s="249">
        <v>1480</v>
      </c>
      <c r="P22" s="258"/>
      <c r="Q22" s="257">
        <v>1480</v>
      </c>
      <c r="R22" s="256">
        <v>1654640</v>
      </c>
      <c r="S22" s="255">
        <v>1</v>
      </c>
      <c r="T22" s="186"/>
    </row>
    <row r="23" spans="1:21" ht="24.95" customHeight="1" x14ac:dyDescent="0.2">
      <c r="A23" s="186">
        <v>21</v>
      </c>
      <c r="B23" s="255">
        <v>4</v>
      </c>
      <c r="C23" s="255">
        <v>4</v>
      </c>
      <c r="D23" s="260">
        <v>4406</v>
      </c>
      <c r="E23" s="255" t="s">
        <v>298</v>
      </c>
      <c r="F23" s="255">
        <v>2</v>
      </c>
      <c r="G23" s="252" t="s">
        <v>285</v>
      </c>
      <c r="H23" s="251">
        <v>1462.28</v>
      </c>
      <c r="I23" s="251">
        <v>331.1</v>
      </c>
      <c r="J23" s="251"/>
      <c r="K23" s="251"/>
      <c r="L23" s="251"/>
      <c r="M23" s="259">
        <v>1794</v>
      </c>
      <c r="N23" s="259">
        <v>1794</v>
      </c>
      <c r="O23" s="249">
        <v>1480</v>
      </c>
      <c r="P23" s="258"/>
      <c r="Q23" s="257">
        <v>1480</v>
      </c>
      <c r="R23" s="256">
        <v>2655120</v>
      </c>
      <c r="S23" s="255">
        <v>1</v>
      </c>
      <c r="T23" s="186"/>
    </row>
    <row r="24" spans="1:21" ht="24.95" customHeight="1" x14ac:dyDescent="0.2">
      <c r="A24" s="186">
        <f>A23+1</f>
        <v>22</v>
      </c>
      <c r="B24" s="255">
        <v>4</v>
      </c>
      <c r="C24" s="255">
        <v>4</v>
      </c>
      <c r="D24" s="265">
        <v>4409</v>
      </c>
      <c r="E24" s="255" t="s">
        <v>297</v>
      </c>
      <c r="F24" s="255">
        <v>2</v>
      </c>
      <c r="G24" s="252" t="s">
        <v>281</v>
      </c>
      <c r="H24" s="251">
        <v>1458.4</v>
      </c>
      <c r="I24" s="251">
        <v>331.21</v>
      </c>
      <c r="J24" s="251"/>
      <c r="K24" s="251"/>
      <c r="L24" s="251"/>
      <c r="M24" s="259">
        <v>1790</v>
      </c>
      <c r="N24" s="259">
        <v>1790</v>
      </c>
      <c r="O24" s="249">
        <v>1480</v>
      </c>
      <c r="P24" s="258"/>
      <c r="Q24" s="257">
        <v>1480</v>
      </c>
      <c r="R24" s="256">
        <v>2649200</v>
      </c>
      <c r="S24" s="255">
        <v>1</v>
      </c>
      <c r="T24" s="186"/>
    </row>
    <row r="25" spans="1:21" ht="24.95" customHeight="1" x14ac:dyDescent="0.2">
      <c r="A25" s="186">
        <v>23</v>
      </c>
      <c r="B25" s="255">
        <v>4</v>
      </c>
      <c r="C25" s="255">
        <v>5</v>
      </c>
      <c r="D25" s="260">
        <v>4501</v>
      </c>
      <c r="E25" s="245" t="s">
        <v>296</v>
      </c>
      <c r="F25" s="245">
        <v>2</v>
      </c>
      <c r="G25" s="252" t="s">
        <v>285</v>
      </c>
      <c r="H25" s="251">
        <v>1460.34</v>
      </c>
      <c r="I25" s="251">
        <v>331.21</v>
      </c>
      <c r="J25" s="251"/>
      <c r="K25" s="251"/>
      <c r="L25" s="251"/>
      <c r="M25" s="259">
        <v>1792</v>
      </c>
      <c r="N25" s="259">
        <v>1792</v>
      </c>
      <c r="O25" s="249">
        <v>1480</v>
      </c>
      <c r="P25" s="258"/>
      <c r="Q25" s="257">
        <v>1480</v>
      </c>
      <c r="R25" s="256">
        <v>2652160</v>
      </c>
      <c r="S25" s="255">
        <v>1</v>
      </c>
      <c r="T25" s="186"/>
    </row>
    <row r="26" spans="1:21" ht="24.95" customHeight="1" x14ac:dyDescent="0.2">
      <c r="A26" s="186">
        <f>A25+1</f>
        <v>24</v>
      </c>
      <c r="B26" s="255">
        <v>4</v>
      </c>
      <c r="C26" s="255">
        <v>5</v>
      </c>
      <c r="D26" s="260">
        <v>4502</v>
      </c>
      <c r="E26" s="245" t="s">
        <v>295</v>
      </c>
      <c r="F26" s="245">
        <v>1</v>
      </c>
      <c r="G26" s="252" t="s">
        <v>288</v>
      </c>
      <c r="H26" s="251">
        <v>1244.31</v>
      </c>
      <c r="I26" s="251">
        <v>313.66000000000003</v>
      </c>
      <c r="J26" s="251"/>
      <c r="K26" s="251"/>
      <c r="L26" s="251"/>
      <c r="M26" s="259">
        <v>1558</v>
      </c>
      <c r="N26" s="259">
        <v>1558</v>
      </c>
      <c r="O26" s="249">
        <v>1480</v>
      </c>
      <c r="P26" s="258"/>
      <c r="Q26" s="257">
        <v>1480</v>
      </c>
      <c r="R26" s="256">
        <v>2305840</v>
      </c>
      <c r="S26" s="255">
        <v>1</v>
      </c>
      <c r="T26" s="186"/>
      <c r="U26" s="254"/>
    </row>
    <row r="27" spans="1:21" ht="24.95" customHeight="1" x14ac:dyDescent="0.2">
      <c r="A27" s="186">
        <v>25</v>
      </c>
      <c r="B27" s="255">
        <v>4</v>
      </c>
      <c r="C27" s="255">
        <v>5</v>
      </c>
      <c r="D27" s="260">
        <v>4503</v>
      </c>
      <c r="E27" s="245" t="s">
        <v>294</v>
      </c>
      <c r="F27" s="245">
        <v>3</v>
      </c>
      <c r="G27" s="252" t="s">
        <v>293</v>
      </c>
      <c r="H27" s="251">
        <v>2077.9699999999998</v>
      </c>
      <c r="I27" s="251">
        <v>473.18</v>
      </c>
      <c r="J27" s="251"/>
      <c r="K27" s="251"/>
      <c r="L27" s="251"/>
      <c r="M27" s="259">
        <v>2552</v>
      </c>
      <c r="N27" s="259">
        <v>2552</v>
      </c>
      <c r="O27" s="249">
        <v>1480</v>
      </c>
      <c r="P27" s="258"/>
      <c r="Q27" s="257">
        <v>1480</v>
      </c>
      <c r="R27" s="256">
        <v>3776960</v>
      </c>
      <c r="S27" s="255">
        <v>1</v>
      </c>
      <c r="T27" s="186"/>
      <c r="U27" s="254"/>
    </row>
    <row r="28" spans="1:21" ht="24.95" customHeight="1" x14ac:dyDescent="0.2">
      <c r="A28" s="186">
        <f>A27+1</f>
        <v>26</v>
      </c>
      <c r="B28" s="245">
        <v>4</v>
      </c>
      <c r="C28" s="245">
        <v>5</v>
      </c>
      <c r="D28" s="260">
        <v>4504</v>
      </c>
      <c r="E28" s="245" t="s">
        <v>292</v>
      </c>
      <c r="F28" s="245">
        <v>2</v>
      </c>
      <c r="G28" s="264" t="s">
        <v>291</v>
      </c>
      <c r="H28" s="263">
        <v>1404.69</v>
      </c>
      <c r="I28" s="263">
        <v>331.21</v>
      </c>
      <c r="J28" s="263"/>
      <c r="K28" s="263"/>
      <c r="L28" s="263"/>
      <c r="M28" s="250">
        <v>1736</v>
      </c>
      <c r="N28" s="250">
        <v>1736</v>
      </c>
      <c r="O28" s="262">
        <v>1480</v>
      </c>
      <c r="P28" s="248"/>
      <c r="Q28" s="247">
        <v>1480</v>
      </c>
      <c r="R28" s="261">
        <v>2569280</v>
      </c>
      <c r="S28" s="245">
        <v>1</v>
      </c>
      <c r="T28" s="244"/>
    </row>
    <row r="29" spans="1:21" ht="24.95" customHeight="1" x14ac:dyDescent="0.2">
      <c r="A29" s="186">
        <v>27</v>
      </c>
      <c r="B29" s="255">
        <v>4</v>
      </c>
      <c r="C29" s="255">
        <v>5</v>
      </c>
      <c r="D29" s="260">
        <v>4506</v>
      </c>
      <c r="E29" s="255" t="s">
        <v>290</v>
      </c>
      <c r="F29" s="255">
        <v>2</v>
      </c>
      <c r="G29" s="252" t="s">
        <v>285</v>
      </c>
      <c r="H29" s="251">
        <v>1462.49</v>
      </c>
      <c r="I29" s="251">
        <v>331.21</v>
      </c>
      <c r="J29" s="251"/>
      <c r="K29" s="251"/>
      <c r="L29" s="251"/>
      <c r="M29" s="259">
        <v>1794</v>
      </c>
      <c r="N29" s="259">
        <v>1794</v>
      </c>
      <c r="O29" s="249">
        <v>1480</v>
      </c>
      <c r="P29" s="258"/>
      <c r="Q29" s="257">
        <v>1480</v>
      </c>
      <c r="R29" s="256">
        <v>2655120</v>
      </c>
      <c r="S29" s="255">
        <v>1</v>
      </c>
      <c r="T29" s="186"/>
    </row>
    <row r="30" spans="1:21" ht="24.95" customHeight="1" x14ac:dyDescent="0.2">
      <c r="A30" s="186">
        <f>A29+1</f>
        <v>28</v>
      </c>
      <c r="B30" s="245">
        <v>4</v>
      </c>
      <c r="C30" s="245">
        <v>5</v>
      </c>
      <c r="D30" s="245">
        <v>4507</v>
      </c>
      <c r="E30" s="245" t="s">
        <v>289</v>
      </c>
      <c r="F30" s="245">
        <v>1</v>
      </c>
      <c r="G30" s="252" t="s">
        <v>288</v>
      </c>
      <c r="H30" s="251">
        <v>1244.6300000000001</v>
      </c>
      <c r="I30" s="251">
        <v>313.77</v>
      </c>
      <c r="J30" s="251"/>
      <c r="K30" s="251"/>
      <c r="L30" s="251"/>
      <c r="M30" s="250">
        <v>1559</v>
      </c>
      <c r="N30" s="250">
        <v>1559</v>
      </c>
      <c r="O30" s="249">
        <v>1480</v>
      </c>
      <c r="P30" s="248"/>
      <c r="Q30" s="247">
        <v>1480</v>
      </c>
      <c r="R30" s="246">
        <v>2307320</v>
      </c>
      <c r="S30" s="245">
        <v>1</v>
      </c>
      <c r="T30" s="244"/>
      <c r="U30" s="254"/>
    </row>
    <row r="31" spans="1:21" ht="24.95" customHeight="1" x14ac:dyDescent="0.2">
      <c r="A31" s="186">
        <v>29</v>
      </c>
      <c r="B31" s="245">
        <v>4</v>
      </c>
      <c r="C31" s="245">
        <v>6</v>
      </c>
      <c r="D31" s="245">
        <v>4601</v>
      </c>
      <c r="E31" s="245" t="s">
        <v>287</v>
      </c>
      <c r="F31" s="245">
        <v>2</v>
      </c>
      <c r="G31" s="252" t="s">
        <v>285</v>
      </c>
      <c r="H31" s="251">
        <v>1460.12</v>
      </c>
      <c r="I31" s="251">
        <v>331.1</v>
      </c>
      <c r="J31" s="251"/>
      <c r="K31" s="251"/>
      <c r="L31" s="251"/>
      <c r="M31" s="250">
        <v>1792</v>
      </c>
      <c r="N31" s="250">
        <v>1792</v>
      </c>
      <c r="O31" s="249">
        <v>1480</v>
      </c>
      <c r="P31" s="248">
        <v>25</v>
      </c>
      <c r="Q31" s="247">
        <v>1505</v>
      </c>
      <c r="R31" s="246">
        <v>2696960</v>
      </c>
      <c r="S31" s="245">
        <v>1</v>
      </c>
      <c r="T31" s="244"/>
      <c r="U31" s="254"/>
    </row>
    <row r="32" spans="1:21" ht="24.95" customHeight="1" x14ac:dyDescent="0.2">
      <c r="A32" s="186">
        <f>A31+1</f>
        <v>30</v>
      </c>
      <c r="B32" s="245">
        <v>4</v>
      </c>
      <c r="C32" s="245">
        <v>6</v>
      </c>
      <c r="D32" s="253">
        <v>4606</v>
      </c>
      <c r="E32" s="245" t="s">
        <v>286</v>
      </c>
      <c r="F32" s="245">
        <v>2</v>
      </c>
      <c r="G32" s="252" t="s">
        <v>285</v>
      </c>
      <c r="H32" s="251">
        <v>1462.28</v>
      </c>
      <c r="I32" s="251">
        <v>331.1</v>
      </c>
      <c r="J32" s="251"/>
      <c r="K32" s="251"/>
      <c r="L32" s="251"/>
      <c r="M32" s="250">
        <v>1794</v>
      </c>
      <c r="N32" s="250">
        <v>1794</v>
      </c>
      <c r="O32" s="249">
        <v>1480</v>
      </c>
      <c r="P32" s="248">
        <v>25</v>
      </c>
      <c r="Q32" s="247">
        <v>1505</v>
      </c>
      <c r="R32" s="246">
        <v>2699970</v>
      </c>
      <c r="S32" s="245">
        <v>1</v>
      </c>
      <c r="T32" s="244"/>
    </row>
    <row r="33" spans="1:21" ht="24.95" customHeight="1" x14ac:dyDescent="0.2">
      <c r="A33" s="186">
        <v>31</v>
      </c>
      <c r="B33" s="245">
        <v>4</v>
      </c>
      <c r="C33" s="245">
        <v>6</v>
      </c>
      <c r="D33" s="253">
        <v>4607</v>
      </c>
      <c r="E33" s="245" t="s">
        <v>284</v>
      </c>
      <c r="F33" s="245">
        <v>2</v>
      </c>
      <c r="G33" s="252" t="s">
        <v>283</v>
      </c>
      <c r="H33" s="251">
        <v>1366.05</v>
      </c>
      <c r="I33" s="251">
        <v>274.05</v>
      </c>
      <c r="J33" s="251"/>
      <c r="K33" s="251"/>
      <c r="L33" s="251"/>
      <c r="M33" s="250">
        <v>1641</v>
      </c>
      <c r="N33" s="250">
        <v>1641</v>
      </c>
      <c r="O33" s="249">
        <v>1480</v>
      </c>
      <c r="P33" s="248">
        <v>25</v>
      </c>
      <c r="Q33" s="247">
        <v>1505</v>
      </c>
      <c r="R33" s="246">
        <v>2469705</v>
      </c>
      <c r="S33" s="245">
        <v>1</v>
      </c>
      <c r="T33" s="244"/>
      <c r="U33" s="254"/>
    </row>
    <row r="34" spans="1:21" ht="24.95" customHeight="1" x14ac:dyDescent="0.2">
      <c r="A34" s="186">
        <f>A33+1</f>
        <v>32</v>
      </c>
      <c r="B34" s="245">
        <v>4</v>
      </c>
      <c r="C34" s="245">
        <v>6</v>
      </c>
      <c r="D34" s="253">
        <v>4609</v>
      </c>
      <c r="E34" s="245" t="s">
        <v>282</v>
      </c>
      <c r="F34" s="245">
        <v>2</v>
      </c>
      <c r="G34" s="252" t="s">
        <v>281</v>
      </c>
      <c r="H34" s="251">
        <v>1458.4</v>
      </c>
      <c r="I34" s="251">
        <v>331.21</v>
      </c>
      <c r="J34" s="251"/>
      <c r="K34" s="251"/>
      <c r="L34" s="251"/>
      <c r="M34" s="250">
        <v>1790</v>
      </c>
      <c r="N34" s="250">
        <v>1790</v>
      </c>
      <c r="O34" s="249">
        <v>1480</v>
      </c>
      <c r="P34" s="248">
        <v>25</v>
      </c>
      <c r="Q34" s="247">
        <v>1505</v>
      </c>
      <c r="R34" s="246">
        <v>2693950</v>
      </c>
      <c r="S34" s="245">
        <v>1</v>
      </c>
      <c r="T34" s="244"/>
    </row>
    <row r="35" spans="1:21" ht="24.95" customHeight="1" x14ac:dyDescent="0.2">
      <c r="A35" s="186">
        <v>33</v>
      </c>
      <c r="B35" s="245">
        <v>4</v>
      </c>
      <c r="C35" s="245">
        <v>7</v>
      </c>
      <c r="D35" s="253">
        <v>4702</v>
      </c>
      <c r="E35" s="245" t="s">
        <v>280</v>
      </c>
      <c r="F35" s="245" t="s">
        <v>272</v>
      </c>
      <c r="G35" s="252" t="s">
        <v>271</v>
      </c>
      <c r="H35" s="251">
        <v>2069.58</v>
      </c>
      <c r="I35" s="251">
        <v>134.97999999999999</v>
      </c>
      <c r="J35" s="251">
        <v>1616.42</v>
      </c>
      <c r="K35" s="251"/>
      <c r="L35" s="251"/>
      <c r="M35" s="250">
        <v>3014</v>
      </c>
      <c r="N35" s="250">
        <v>3821</v>
      </c>
      <c r="O35" s="249">
        <v>1480</v>
      </c>
      <c r="P35" s="248">
        <v>50</v>
      </c>
      <c r="Q35" s="247">
        <v>1530</v>
      </c>
      <c r="R35" s="246">
        <v>4611420</v>
      </c>
      <c r="S35" s="245">
        <v>1</v>
      </c>
      <c r="T35" s="244"/>
    </row>
    <row r="36" spans="1:21" ht="24.95" customHeight="1" x14ac:dyDescent="0.2">
      <c r="A36" s="186">
        <f>A35+1</f>
        <v>34</v>
      </c>
      <c r="B36" s="245">
        <v>4</v>
      </c>
      <c r="C36" s="245">
        <v>7</v>
      </c>
      <c r="D36" s="253">
        <v>4703</v>
      </c>
      <c r="E36" s="245" t="s">
        <v>279</v>
      </c>
      <c r="F36" s="245" t="s">
        <v>272</v>
      </c>
      <c r="G36" s="252" t="s">
        <v>278</v>
      </c>
      <c r="H36" s="251">
        <v>2007.04</v>
      </c>
      <c r="I36" s="251">
        <v>103.76</v>
      </c>
      <c r="J36" s="251">
        <v>404.83</v>
      </c>
      <c r="K36" s="251"/>
      <c r="L36" s="251"/>
      <c r="M36" s="250">
        <v>2314</v>
      </c>
      <c r="N36" s="250">
        <v>2516</v>
      </c>
      <c r="O36" s="249">
        <v>1480</v>
      </c>
      <c r="P36" s="248">
        <v>50</v>
      </c>
      <c r="Q36" s="247">
        <v>1530</v>
      </c>
      <c r="R36" s="246">
        <v>3540420</v>
      </c>
      <c r="S36" s="245">
        <v>1</v>
      </c>
      <c r="T36" s="244"/>
    </row>
    <row r="37" spans="1:21" ht="24.95" customHeight="1" x14ac:dyDescent="0.2">
      <c r="A37" s="186">
        <v>35</v>
      </c>
      <c r="B37" s="245">
        <v>4</v>
      </c>
      <c r="C37" s="245">
        <v>7</v>
      </c>
      <c r="D37" s="253">
        <v>4704</v>
      </c>
      <c r="E37" s="245" t="s">
        <v>277</v>
      </c>
      <c r="F37" s="245" t="s">
        <v>269</v>
      </c>
      <c r="G37" s="252" t="s">
        <v>276</v>
      </c>
      <c r="H37" s="251">
        <v>2547.8200000000002</v>
      </c>
      <c r="I37" s="251">
        <v>234.76</v>
      </c>
      <c r="J37" s="251">
        <v>893.08</v>
      </c>
      <c r="K37" s="251"/>
      <c r="L37" s="251"/>
      <c r="M37" s="250">
        <v>3230</v>
      </c>
      <c r="N37" s="250">
        <v>3676</v>
      </c>
      <c r="O37" s="249">
        <v>1480</v>
      </c>
      <c r="P37" s="248">
        <v>50</v>
      </c>
      <c r="Q37" s="247">
        <v>1530</v>
      </c>
      <c r="R37" s="246">
        <v>4941900</v>
      </c>
      <c r="S37" s="245">
        <v>1</v>
      </c>
      <c r="T37" s="244"/>
    </row>
    <row r="38" spans="1:21" ht="24.95" customHeight="1" x14ac:dyDescent="0.2">
      <c r="A38" s="186">
        <f>A37+1</f>
        <v>36</v>
      </c>
      <c r="B38" s="245">
        <v>4</v>
      </c>
      <c r="C38" s="245">
        <v>7</v>
      </c>
      <c r="D38" s="253">
        <v>4705</v>
      </c>
      <c r="E38" s="245" t="s">
        <v>275</v>
      </c>
      <c r="F38" s="245" t="s">
        <v>269</v>
      </c>
      <c r="G38" s="252" t="s">
        <v>274</v>
      </c>
      <c r="H38" s="251">
        <v>2713.69</v>
      </c>
      <c r="I38" s="251">
        <v>315.92</v>
      </c>
      <c r="J38" s="251">
        <v>1483.48</v>
      </c>
      <c r="K38" s="251"/>
      <c r="L38" s="251"/>
      <c r="M38" s="250">
        <v>3772</v>
      </c>
      <c r="N38" s="250">
        <v>4514</v>
      </c>
      <c r="O38" s="249">
        <v>1480</v>
      </c>
      <c r="P38" s="248">
        <v>50</v>
      </c>
      <c r="Q38" s="247">
        <v>1530</v>
      </c>
      <c r="R38" s="246">
        <v>5771160</v>
      </c>
      <c r="S38" s="245">
        <v>1</v>
      </c>
      <c r="T38" s="244"/>
    </row>
    <row r="39" spans="1:21" ht="24.95" customHeight="1" x14ac:dyDescent="0.2">
      <c r="A39" s="186">
        <v>37</v>
      </c>
      <c r="B39" s="245">
        <v>4</v>
      </c>
      <c r="C39" s="245">
        <v>7</v>
      </c>
      <c r="D39" s="253">
        <v>4706</v>
      </c>
      <c r="E39" s="245" t="s">
        <v>273</v>
      </c>
      <c r="F39" s="245" t="s">
        <v>272</v>
      </c>
      <c r="G39" s="252" t="s">
        <v>271</v>
      </c>
      <c r="H39" s="251">
        <v>2079.0500000000002</v>
      </c>
      <c r="I39" s="251">
        <v>135.09</v>
      </c>
      <c r="J39" s="251">
        <v>1615.99</v>
      </c>
      <c r="K39" s="251"/>
      <c r="L39" s="251"/>
      <c r="M39" s="250">
        <v>3023</v>
      </c>
      <c r="N39" s="250">
        <v>3831</v>
      </c>
      <c r="O39" s="249">
        <v>1480</v>
      </c>
      <c r="P39" s="248">
        <v>50</v>
      </c>
      <c r="Q39" s="247">
        <v>1530</v>
      </c>
      <c r="R39" s="246">
        <v>4625190</v>
      </c>
      <c r="S39" s="245">
        <v>1</v>
      </c>
      <c r="T39" s="244"/>
    </row>
    <row r="40" spans="1:21" ht="24.95" customHeight="1" x14ac:dyDescent="0.2">
      <c r="A40" s="186">
        <f>A39+1</f>
        <v>38</v>
      </c>
      <c r="B40" s="245">
        <v>4</v>
      </c>
      <c r="C40" s="245">
        <v>7</v>
      </c>
      <c r="D40" s="253">
        <v>4707</v>
      </c>
      <c r="E40" s="245" t="s">
        <v>270</v>
      </c>
      <c r="F40" s="245" t="s">
        <v>269</v>
      </c>
      <c r="G40" s="252" t="s">
        <v>268</v>
      </c>
      <c r="H40" s="251">
        <v>2561.16</v>
      </c>
      <c r="I40" s="251">
        <v>188.58</v>
      </c>
      <c r="J40" s="251">
        <v>1136.78</v>
      </c>
      <c r="K40" s="251"/>
      <c r="L40" s="251"/>
      <c r="M40" s="250">
        <v>3319</v>
      </c>
      <c r="N40" s="250">
        <v>3887</v>
      </c>
      <c r="O40" s="249">
        <v>1480</v>
      </c>
      <c r="P40" s="248">
        <v>50</v>
      </c>
      <c r="Q40" s="247">
        <v>1530</v>
      </c>
      <c r="R40" s="246">
        <v>5078070</v>
      </c>
      <c r="S40" s="245">
        <v>1</v>
      </c>
      <c r="T40" s="244"/>
    </row>
  </sheetData>
  <protectedRanges>
    <protectedRange algorithmName="SHA-512" hashValue="WfxmPwR4kP88NGxceUqY57RrbepjfSjiD1FQrgjeHbD61AHgMN2jKK5LszgQb6Gz9XkrOt7sbIq+pwWc1OpSSg==" saltValue="uxG8YuXeVmH5WWuodahQ7g==" spinCount="100000" sqref="A1:XFD4 A41:XFD1048576 B30:L35 S30:XFD35 B5:XFD29 B36:XFD40 A5:A40" name="Range2" securityDescriptor="O:WDG:WDD:(A;;CC;;;S-1-5-21-106111353-397464286-3193453714-18682)(A;;CC;;;S-1-5-21-106111353-397464286-3193453714-3964)"/>
    <protectedRange algorithmName="SHA-512" hashValue="MZzt0qrV03LuQ8xjEurtzyO/CZzrjvhJZXA8S37E6W7q3JqmWMI4iqFLimmEtZYcSW2mPCXIfJeR/6JXdGmbSA==" saltValue="De7QyWvSDd3M32vWMIoJpg==" spinCount="100000" sqref="T3:T35" name="Range1" securityDescriptor="O:WDG:WDD:(A;;CC;;;S-1-5-21-106111353-397464286-3193453714-18767)(A;;CC;;;S-1-5-21-106111353-397464286-3193453714-18904)(A;;CC;;;S-1-5-21-106111353-397464286-3193453714-8799)(A;;CC;;;S-1-5-21-106111353-397464286-3193453714-3927)(A;;CC;;;S-1-5-21-106111353-397464286-3193453714-18922)(A;;CC;;;S-1-5-21-106111353-397464286-3193453714-18906)"/>
    <protectedRange algorithmName="SHA-512" hashValue="WfxmPwR4kP88NGxceUqY57RrbepjfSjiD1FQrgjeHbD61AHgMN2jKK5LszgQb6Gz9XkrOt7sbIq+pwWc1OpSSg==" saltValue="uxG8YuXeVmH5WWuodahQ7g==" spinCount="100000" sqref="O30:R35 M30:M35" name="Range2_2" securityDescriptor="O:WDG:WDD:(A;;CC;;;S-1-5-21-106111353-397464286-3193453714-18682)(A;;CC;;;S-1-5-21-106111353-397464286-3193453714-3964)"/>
  </protectedRanges>
  <autoFilter ref="A2:T40">
    <filterColumn colId="19">
      <filters blank="1"/>
    </filterColumn>
    <sortState ref="A3:T40">
      <sortCondition ref="D2:D40"/>
    </sortState>
  </autoFilter>
  <mergeCells count="1">
    <mergeCell ref="A1:T1"/>
  </mergeCells>
  <pageMargins left="0.70866141732283472" right="0.70866141732283472" top="0.74803149606299213" bottom="0.74803149606299213" header="0.31496062992125984" footer="0.31496062992125984"/>
  <pageSetup scale="53" orientation="landscape" horizontalDpi="1200" verticalDpi="1200" r:id="rId1"/>
  <headerFooter>
    <oddHeader>&amp;LSobha LLC&amp;R&amp;D</oddHeader>
    <oddFooter>&amp;LCRM&amp;R&amp;N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zoomScaleNormal="100" workbookViewId="0">
      <selection activeCell="B42" sqref="B42"/>
    </sheetView>
  </sheetViews>
  <sheetFormatPr defaultColWidth="15" defaultRowHeight="12.75" x14ac:dyDescent="0.2"/>
  <cols>
    <col min="1" max="1" width="8.5703125" style="10" customWidth="1"/>
    <col min="2" max="2" width="10.85546875" style="10" customWidth="1"/>
    <col min="3" max="3" width="19.5703125" style="10" customWidth="1"/>
    <col min="4" max="4" width="11.85546875" style="10" customWidth="1"/>
    <col min="5" max="5" width="16.85546875" style="10" customWidth="1"/>
    <col min="6" max="6" width="18.85546875" style="10" customWidth="1"/>
    <col min="7" max="7" width="12.140625" style="10" customWidth="1"/>
    <col min="8" max="8" width="11.28515625" style="10" customWidth="1"/>
    <col min="9" max="9" width="13.5703125" style="10" customWidth="1"/>
    <col min="10" max="10" width="18.28515625" style="10" customWidth="1"/>
    <col min="11" max="11" width="31.5703125" style="10" hidden="1" customWidth="1"/>
    <col min="12" max="16384" width="15" style="1"/>
  </cols>
  <sheetData>
    <row r="1" spans="1:11" ht="27" customHeight="1" x14ac:dyDescent="0.2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61.5" customHeight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16" t="s">
        <v>11</v>
      </c>
    </row>
    <row r="3" spans="1:11" ht="15" customHeight="1" x14ac:dyDescent="0.2">
      <c r="A3" s="3">
        <v>1</v>
      </c>
      <c r="B3" s="3" t="s">
        <v>12</v>
      </c>
      <c r="C3" s="3" t="s">
        <v>13</v>
      </c>
      <c r="D3" s="7">
        <f>1299.02*10.76391</f>
        <v>13982.534368199998</v>
      </c>
      <c r="E3" s="7">
        <f t="shared" ref="E3" si="0">10.764*1025</f>
        <v>11033.099999999999</v>
      </c>
      <c r="F3" s="7">
        <v>17061</v>
      </c>
      <c r="G3" s="8">
        <v>1000</v>
      </c>
      <c r="H3" s="6">
        <v>2029</v>
      </c>
      <c r="I3" s="8">
        <f t="shared" ref="I3" si="1">D3*G3</f>
        <v>13982534.368199999</v>
      </c>
      <c r="J3" s="6">
        <f t="shared" ref="J3" si="2">H3*F3</f>
        <v>34616769</v>
      </c>
      <c r="K3" s="6"/>
    </row>
    <row r="4" spans="1:11" ht="15" customHeight="1" x14ac:dyDescent="0.2">
      <c r="A4" s="3">
        <v>2</v>
      </c>
      <c r="B4" s="3" t="s">
        <v>14</v>
      </c>
      <c r="C4" s="4" t="s">
        <v>15</v>
      </c>
      <c r="D4" s="5">
        <f>1299.03*10.76391</f>
        <v>13982.642007299999</v>
      </c>
      <c r="E4" s="5">
        <f t="shared" ref="E4:E20" si="3">10.764*1025</f>
        <v>11033.099999999999</v>
      </c>
      <c r="F4" s="5">
        <v>19021</v>
      </c>
      <c r="G4" s="6">
        <v>1000</v>
      </c>
      <c r="H4" s="6">
        <v>2029</v>
      </c>
      <c r="I4" s="6">
        <f t="shared" ref="I4:I20" si="4">D4*G4</f>
        <v>13982642.007299999</v>
      </c>
      <c r="J4" s="6">
        <f t="shared" ref="J4:J20" si="5">H4*F4</f>
        <v>38593609</v>
      </c>
      <c r="K4" s="6"/>
    </row>
    <row r="5" spans="1:11" ht="15" customHeight="1" x14ac:dyDescent="0.2">
      <c r="A5" s="3">
        <v>3</v>
      </c>
      <c r="B5" s="3" t="s">
        <v>16</v>
      </c>
      <c r="C5" s="4" t="s">
        <v>17</v>
      </c>
      <c r="D5" s="5">
        <v>13982.43</v>
      </c>
      <c r="E5" s="5">
        <v>11033.1</v>
      </c>
      <c r="F5" s="5">
        <v>18576</v>
      </c>
      <c r="G5" s="6">
        <v>1000</v>
      </c>
      <c r="H5" s="6">
        <v>2029</v>
      </c>
      <c r="I5" s="6">
        <v>13982427</v>
      </c>
      <c r="J5" s="6">
        <v>37690704</v>
      </c>
      <c r="K5" s="20"/>
    </row>
    <row r="6" spans="1:11" ht="15" customHeight="1" x14ac:dyDescent="0.2">
      <c r="A6" s="3">
        <v>4</v>
      </c>
      <c r="B6" s="3" t="s">
        <v>18</v>
      </c>
      <c r="C6" s="4" t="s">
        <v>19</v>
      </c>
      <c r="D6" s="5">
        <v>13982.64</v>
      </c>
      <c r="E6" s="5">
        <v>11033.1</v>
      </c>
      <c r="F6" s="5">
        <v>19241</v>
      </c>
      <c r="G6" s="6">
        <v>1000</v>
      </c>
      <c r="H6" s="6">
        <v>2029</v>
      </c>
      <c r="I6" s="6">
        <v>13982642</v>
      </c>
      <c r="J6" s="6">
        <v>39039989</v>
      </c>
      <c r="K6" s="20"/>
    </row>
    <row r="7" spans="1:11" ht="15" customHeight="1" x14ac:dyDescent="0.2">
      <c r="A7" s="3">
        <v>5</v>
      </c>
      <c r="B7" s="3" t="s">
        <v>20</v>
      </c>
      <c r="C7" s="4" t="s">
        <v>13</v>
      </c>
      <c r="D7" s="5">
        <v>13982.43</v>
      </c>
      <c r="E7" s="5">
        <v>11033.1</v>
      </c>
      <c r="F7" s="5">
        <v>17061</v>
      </c>
      <c r="G7" s="6">
        <v>1000</v>
      </c>
      <c r="H7" s="6">
        <v>2029</v>
      </c>
      <c r="I7" s="6">
        <v>13982427</v>
      </c>
      <c r="J7" s="6">
        <v>34616769</v>
      </c>
      <c r="K7" s="20"/>
    </row>
    <row r="8" spans="1:11" ht="15" customHeight="1" x14ac:dyDescent="0.2">
      <c r="A8" s="3">
        <f>A7+1</f>
        <v>6</v>
      </c>
      <c r="B8" s="3" t="s">
        <v>21</v>
      </c>
      <c r="C8" s="4" t="s">
        <v>13</v>
      </c>
      <c r="D8" s="5">
        <f>1396.99*10.76391</f>
        <v>15037.074630899999</v>
      </c>
      <c r="E8" s="5">
        <f t="shared" si="3"/>
        <v>11033.099999999999</v>
      </c>
      <c r="F8" s="5">
        <v>17061</v>
      </c>
      <c r="G8" s="6">
        <v>1000</v>
      </c>
      <c r="H8" s="6">
        <v>2029</v>
      </c>
      <c r="I8" s="6">
        <f t="shared" si="4"/>
        <v>15037074.630899999</v>
      </c>
      <c r="J8" s="6">
        <f t="shared" si="5"/>
        <v>34616769</v>
      </c>
      <c r="K8" s="20"/>
    </row>
    <row r="9" spans="1:11" ht="15" customHeight="1" x14ac:dyDescent="0.2">
      <c r="A9" s="3">
        <f t="shared" ref="A9:A20" si="6">A8+1</f>
        <v>7</v>
      </c>
      <c r="B9" s="3" t="s">
        <v>22</v>
      </c>
      <c r="C9" s="4" t="s">
        <v>15</v>
      </c>
      <c r="D9" s="5">
        <f>940.71*10.76391</f>
        <v>10125.7177761</v>
      </c>
      <c r="E9" s="5">
        <f t="shared" si="3"/>
        <v>11033.099999999999</v>
      </c>
      <c r="F9" s="5">
        <v>19021</v>
      </c>
      <c r="G9" s="6">
        <v>1000</v>
      </c>
      <c r="H9" s="6">
        <v>2029</v>
      </c>
      <c r="I9" s="6">
        <f t="shared" si="4"/>
        <v>10125717.7761</v>
      </c>
      <c r="J9" s="6">
        <f t="shared" si="5"/>
        <v>38593609</v>
      </c>
      <c r="K9" s="20"/>
    </row>
    <row r="10" spans="1:11" ht="15" customHeight="1" x14ac:dyDescent="0.2">
      <c r="A10" s="3">
        <f t="shared" si="6"/>
        <v>8</v>
      </c>
      <c r="B10" s="3" t="s">
        <v>23</v>
      </c>
      <c r="C10" s="4" t="s">
        <v>17</v>
      </c>
      <c r="D10" s="5">
        <f>1299.01*10.76391</f>
        <v>13982.4267291</v>
      </c>
      <c r="E10" s="5">
        <f t="shared" si="3"/>
        <v>11033.099999999999</v>
      </c>
      <c r="F10" s="5">
        <v>18576</v>
      </c>
      <c r="G10" s="6">
        <v>1000</v>
      </c>
      <c r="H10" s="6">
        <v>2029</v>
      </c>
      <c r="I10" s="6">
        <f t="shared" si="4"/>
        <v>13982426.7291</v>
      </c>
      <c r="J10" s="6">
        <f t="shared" si="5"/>
        <v>37690704</v>
      </c>
      <c r="K10" s="20"/>
    </row>
    <row r="11" spans="1:11" ht="15" customHeight="1" x14ac:dyDescent="0.2">
      <c r="A11" s="28">
        <v>9</v>
      </c>
      <c r="B11" s="28" t="s">
        <v>24</v>
      </c>
      <c r="C11" s="28" t="s">
        <v>19</v>
      </c>
      <c r="D11" s="29">
        <v>13982.6</v>
      </c>
      <c r="E11" s="29">
        <v>11033.1</v>
      </c>
      <c r="F11" s="29">
        <v>19241</v>
      </c>
      <c r="G11" s="30">
        <v>1000</v>
      </c>
      <c r="H11" s="30">
        <v>2029</v>
      </c>
      <c r="I11" s="30">
        <v>13982596</v>
      </c>
      <c r="J11" s="30">
        <v>39039989</v>
      </c>
      <c r="K11" s="20"/>
    </row>
    <row r="12" spans="1:11" ht="15" customHeight="1" x14ac:dyDescent="0.2">
      <c r="A12" s="28">
        <v>10</v>
      </c>
      <c r="B12" s="28" t="s">
        <v>25</v>
      </c>
      <c r="C12" s="28" t="s">
        <v>13</v>
      </c>
      <c r="D12" s="29">
        <v>13982.75</v>
      </c>
      <c r="E12" s="29">
        <v>11033.1</v>
      </c>
      <c r="F12" s="29">
        <v>17061</v>
      </c>
      <c r="G12" s="30">
        <v>1000</v>
      </c>
      <c r="H12" s="30">
        <v>2029</v>
      </c>
      <c r="I12" s="30">
        <v>13982755</v>
      </c>
      <c r="J12" s="30">
        <v>34616769</v>
      </c>
      <c r="K12" s="20"/>
    </row>
    <row r="13" spans="1:11" ht="15" customHeight="1" x14ac:dyDescent="0.2">
      <c r="A13" s="3">
        <v>11</v>
      </c>
      <c r="B13" s="3" t="s">
        <v>26</v>
      </c>
      <c r="C13" s="4" t="s">
        <v>15</v>
      </c>
      <c r="D13" s="5">
        <f>1299.01*10.76391</f>
        <v>13982.4267291</v>
      </c>
      <c r="E13" s="5">
        <f t="shared" si="3"/>
        <v>11033.099999999999</v>
      </c>
      <c r="F13" s="5">
        <v>19021</v>
      </c>
      <c r="G13" s="6">
        <v>1000</v>
      </c>
      <c r="H13" s="6">
        <v>2029</v>
      </c>
      <c r="I13" s="6">
        <f t="shared" si="4"/>
        <v>13982426.7291</v>
      </c>
      <c r="J13" s="6">
        <f t="shared" si="5"/>
        <v>38593609</v>
      </c>
      <c r="K13" s="20"/>
    </row>
    <row r="14" spans="1:11" ht="15" customHeight="1" x14ac:dyDescent="0.2">
      <c r="A14" s="3">
        <v>12</v>
      </c>
      <c r="B14" s="3" t="s">
        <v>27</v>
      </c>
      <c r="C14" s="4" t="s">
        <v>17</v>
      </c>
      <c r="D14" s="5">
        <f>1299.01*10.76391</f>
        <v>13982.4267291</v>
      </c>
      <c r="E14" s="5">
        <f t="shared" si="3"/>
        <v>11033.099999999999</v>
      </c>
      <c r="F14" s="5">
        <v>18576</v>
      </c>
      <c r="G14" s="6">
        <v>1000</v>
      </c>
      <c r="H14" s="6">
        <v>2029</v>
      </c>
      <c r="I14" s="6">
        <f t="shared" si="4"/>
        <v>13982426.7291</v>
      </c>
      <c r="J14" s="6">
        <f t="shared" si="5"/>
        <v>37690704</v>
      </c>
      <c r="K14" s="20"/>
    </row>
    <row r="15" spans="1:11" ht="15" customHeight="1" x14ac:dyDescent="0.2">
      <c r="A15" s="3">
        <v>13</v>
      </c>
      <c r="B15" s="3" t="s">
        <v>28</v>
      </c>
      <c r="C15" s="4" t="s">
        <v>19</v>
      </c>
      <c r="D15" s="5">
        <f>1299.03*10.76391</f>
        <v>13982.642007299999</v>
      </c>
      <c r="E15" s="5">
        <f t="shared" si="3"/>
        <v>11033.099999999999</v>
      </c>
      <c r="F15" s="5">
        <v>19241</v>
      </c>
      <c r="G15" s="6">
        <v>1000</v>
      </c>
      <c r="H15" s="6">
        <v>2029</v>
      </c>
      <c r="I15" s="6">
        <f t="shared" si="4"/>
        <v>13982642.007299999</v>
      </c>
      <c r="J15" s="6">
        <f t="shared" si="5"/>
        <v>39039989</v>
      </c>
      <c r="K15" s="20"/>
    </row>
    <row r="16" spans="1:11" ht="15" customHeight="1" x14ac:dyDescent="0.2">
      <c r="A16" s="3">
        <v>14</v>
      </c>
      <c r="B16" s="3" t="s">
        <v>29</v>
      </c>
      <c r="C16" s="4" t="s">
        <v>13</v>
      </c>
      <c r="D16" s="5">
        <f>1299.04*10.76391</f>
        <v>13982.749646399998</v>
      </c>
      <c r="E16" s="5">
        <f t="shared" si="3"/>
        <v>11033.099999999999</v>
      </c>
      <c r="F16" s="5">
        <v>17061</v>
      </c>
      <c r="G16" s="6">
        <v>1000</v>
      </c>
      <c r="H16" s="6">
        <v>2029</v>
      </c>
      <c r="I16" s="6">
        <f t="shared" si="4"/>
        <v>13982749.646399997</v>
      </c>
      <c r="J16" s="6">
        <f t="shared" si="5"/>
        <v>34616769</v>
      </c>
      <c r="K16" s="20"/>
    </row>
    <row r="17" spans="1:11" ht="15" customHeight="1" x14ac:dyDescent="0.2">
      <c r="A17" s="3">
        <v>15</v>
      </c>
      <c r="B17" s="3" t="s">
        <v>30</v>
      </c>
      <c r="C17" s="4" t="s">
        <v>15</v>
      </c>
      <c r="D17" s="5">
        <f>1299.03*10.76391</f>
        <v>13982.642007299999</v>
      </c>
      <c r="E17" s="5">
        <f t="shared" si="3"/>
        <v>11033.099999999999</v>
      </c>
      <c r="F17" s="5">
        <v>19021</v>
      </c>
      <c r="G17" s="6">
        <v>1000</v>
      </c>
      <c r="H17" s="6">
        <v>2029</v>
      </c>
      <c r="I17" s="6">
        <f t="shared" si="4"/>
        <v>13982642.007299999</v>
      </c>
      <c r="J17" s="6">
        <f t="shared" si="5"/>
        <v>38593609</v>
      </c>
      <c r="K17" s="20"/>
    </row>
    <row r="18" spans="1:11" ht="15" customHeight="1" x14ac:dyDescent="0.2">
      <c r="A18" s="3">
        <f t="shared" si="6"/>
        <v>16</v>
      </c>
      <c r="B18" s="3" t="s">
        <v>31</v>
      </c>
      <c r="C18" s="4" t="s">
        <v>17</v>
      </c>
      <c r="D18" s="5">
        <f>1299.03*10.76391</f>
        <v>13982.642007299999</v>
      </c>
      <c r="E18" s="5">
        <f t="shared" si="3"/>
        <v>11033.099999999999</v>
      </c>
      <c r="F18" s="5">
        <v>18576</v>
      </c>
      <c r="G18" s="6">
        <v>1000</v>
      </c>
      <c r="H18" s="6">
        <v>2029</v>
      </c>
      <c r="I18" s="6">
        <f t="shared" si="4"/>
        <v>13982642.007299999</v>
      </c>
      <c r="J18" s="6">
        <f t="shared" si="5"/>
        <v>37690704</v>
      </c>
      <c r="K18" s="20"/>
    </row>
    <row r="19" spans="1:11" ht="15" customHeight="1" x14ac:dyDescent="0.2">
      <c r="A19" s="3">
        <f t="shared" si="6"/>
        <v>17</v>
      </c>
      <c r="B19" s="3" t="s">
        <v>32</v>
      </c>
      <c r="C19" s="4" t="s">
        <v>19</v>
      </c>
      <c r="D19" s="5">
        <f>1299.02*10.76391</f>
        <v>13982.534368199998</v>
      </c>
      <c r="E19" s="5">
        <f t="shared" si="3"/>
        <v>11033.099999999999</v>
      </c>
      <c r="F19" s="5">
        <v>19241</v>
      </c>
      <c r="G19" s="6">
        <v>1000</v>
      </c>
      <c r="H19" s="6">
        <v>2029</v>
      </c>
      <c r="I19" s="6">
        <f t="shared" si="4"/>
        <v>13982534.368199999</v>
      </c>
      <c r="J19" s="6">
        <f t="shared" si="5"/>
        <v>39039989</v>
      </c>
      <c r="K19" s="20"/>
    </row>
    <row r="20" spans="1:11" ht="15" customHeight="1" x14ac:dyDescent="0.2">
      <c r="A20" s="3">
        <f t="shared" si="6"/>
        <v>18</v>
      </c>
      <c r="B20" s="3" t="s">
        <v>33</v>
      </c>
      <c r="C20" s="4" t="s">
        <v>13</v>
      </c>
      <c r="D20" s="5">
        <f>1299.02*10.76391</f>
        <v>13982.534368199998</v>
      </c>
      <c r="E20" s="5">
        <f t="shared" si="3"/>
        <v>11033.099999999999</v>
      </c>
      <c r="F20" s="5">
        <v>17061</v>
      </c>
      <c r="G20" s="6">
        <v>1000</v>
      </c>
      <c r="H20" s="6">
        <v>2029</v>
      </c>
      <c r="I20" s="6">
        <f t="shared" si="4"/>
        <v>13982534.368199999</v>
      </c>
      <c r="J20" s="6">
        <f t="shared" si="5"/>
        <v>34616769</v>
      </c>
      <c r="K20" s="20"/>
    </row>
    <row r="21" spans="1:11" ht="15" customHeight="1" x14ac:dyDescent="0.2">
      <c r="A21" s="17"/>
      <c r="B21" s="17"/>
      <c r="C21" s="18"/>
      <c r="D21" s="19"/>
      <c r="E21" s="19"/>
      <c r="F21" s="19"/>
      <c r="G21" s="20"/>
      <c r="H21" s="20"/>
      <c r="I21" s="20"/>
      <c r="J21" s="20"/>
      <c r="K21" s="20"/>
    </row>
    <row r="22" spans="1:11" ht="25.5" customHeight="1" x14ac:dyDescent="0.2">
      <c r="A22" s="41" t="s">
        <v>34</v>
      </c>
      <c r="B22" s="42"/>
      <c r="C22" s="42"/>
      <c r="D22" s="42"/>
      <c r="E22" s="42"/>
      <c r="F22" s="42"/>
      <c r="G22" s="42"/>
      <c r="H22" s="42"/>
      <c r="I22" s="42"/>
      <c r="J22" s="42"/>
      <c r="K22" s="1"/>
    </row>
    <row r="23" spans="1:11" ht="42.75" customHeight="1" x14ac:dyDescent="0.2">
      <c r="A23" s="2" t="s">
        <v>1</v>
      </c>
      <c r="B23" s="2" t="s">
        <v>35</v>
      </c>
      <c r="C23" s="11" t="s">
        <v>3</v>
      </c>
      <c r="D23" s="25" t="s">
        <v>36</v>
      </c>
      <c r="E23" s="2" t="s">
        <v>4</v>
      </c>
      <c r="F23" s="2" t="s">
        <v>5</v>
      </c>
      <c r="G23" s="33" t="s">
        <v>37</v>
      </c>
      <c r="H23" s="34"/>
      <c r="I23" s="35"/>
      <c r="J23" s="2" t="s">
        <v>38</v>
      </c>
      <c r="K23" s="2"/>
    </row>
    <row r="24" spans="1:11" x14ac:dyDescent="0.2">
      <c r="A24" s="3">
        <v>1</v>
      </c>
      <c r="B24" s="12" t="s">
        <v>39</v>
      </c>
      <c r="C24" s="26" t="s">
        <v>40</v>
      </c>
      <c r="D24" s="50" t="s">
        <v>41</v>
      </c>
      <c r="E24" s="13">
        <f>5373.7804*10.764</f>
        <v>57843.372225599989</v>
      </c>
      <c r="F24" s="5">
        <f>14541.67*10.764</f>
        <v>156526.53587999998</v>
      </c>
      <c r="G24" s="38">
        <v>250</v>
      </c>
      <c r="H24" s="39"/>
      <c r="I24" s="40"/>
      <c r="J24" s="6">
        <f>G24*F24</f>
        <v>39131633.969999999</v>
      </c>
      <c r="K24" s="6"/>
    </row>
    <row r="25" spans="1:11" x14ac:dyDescent="0.2">
      <c r="A25" s="3">
        <v>2</v>
      </c>
      <c r="B25" s="12" t="s">
        <v>42</v>
      </c>
      <c r="C25" s="4" t="s">
        <v>43</v>
      </c>
      <c r="D25" s="51"/>
      <c r="E25" s="13">
        <f>4682.7493*10.764</f>
        <v>50405.113465200004</v>
      </c>
      <c r="F25" s="7">
        <f>14292*10.764</f>
        <v>153839.08799999999</v>
      </c>
      <c r="G25" s="38">
        <v>250</v>
      </c>
      <c r="H25" s="39"/>
      <c r="I25" s="40"/>
      <c r="J25" s="8">
        <f>G25*F25</f>
        <v>38459772</v>
      </c>
      <c r="K25" s="8"/>
    </row>
    <row r="26" spans="1:11" ht="25.5" customHeight="1" x14ac:dyDescent="0.2">
      <c r="A26" s="9"/>
    </row>
    <row r="28" spans="1:11" ht="24" customHeight="1" x14ac:dyDescent="0.2">
      <c r="A28" s="41" t="s">
        <v>44</v>
      </c>
      <c r="B28" s="42"/>
      <c r="C28" s="42"/>
      <c r="D28" s="42"/>
      <c r="E28" s="42"/>
      <c r="F28" s="42"/>
      <c r="G28" s="42"/>
      <c r="H28" s="42"/>
      <c r="I28" s="42"/>
      <c r="J28" s="42"/>
      <c r="K28" s="1"/>
    </row>
    <row r="29" spans="1:11" ht="42.75" customHeight="1" x14ac:dyDescent="0.2">
      <c r="A29" s="2" t="s">
        <v>1</v>
      </c>
      <c r="B29" s="2" t="s">
        <v>35</v>
      </c>
      <c r="C29" s="31" t="s">
        <v>3</v>
      </c>
      <c r="D29" s="32"/>
      <c r="E29" s="2" t="s">
        <v>4</v>
      </c>
      <c r="F29" s="2" t="s">
        <v>5</v>
      </c>
      <c r="G29" s="33" t="s">
        <v>37</v>
      </c>
      <c r="H29" s="34"/>
      <c r="I29" s="35"/>
      <c r="J29" s="2" t="s">
        <v>38</v>
      </c>
      <c r="K29" s="2"/>
    </row>
    <row r="30" spans="1:11" ht="29.25" customHeight="1" x14ac:dyDescent="0.2">
      <c r="A30" s="3">
        <v>1</v>
      </c>
      <c r="B30" s="14" t="s">
        <v>45</v>
      </c>
      <c r="C30" s="36" t="s">
        <v>46</v>
      </c>
      <c r="D30" s="37"/>
      <c r="E30" s="15">
        <f>7768.572*10.764</f>
        <v>83620.909008000002</v>
      </c>
      <c r="F30" s="5">
        <f>37161.22*10.764</f>
        <v>400003.37208</v>
      </c>
      <c r="G30" s="38">
        <v>300</v>
      </c>
      <c r="H30" s="39"/>
      <c r="I30" s="40"/>
      <c r="J30" s="6">
        <f>F30*G30</f>
        <v>120001011.624</v>
      </c>
      <c r="K30" s="6"/>
    </row>
    <row r="32" spans="1:11" ht="24" customHeight="1" x14ac:dyDescent="0.2">
      <c r="A32" s="41" t="s">
        <v>47</v>
      </c>
      <c r="B32" s="42"/>
      <c r="C32" s="42"/>
      <c r="D32" s="42"/>
      <c r="E32" s="42"/>
      <c r="F32" s="42"/>
      <c r="G32" s="42"/>
      <c r="H32" s="42"/>
      <c r="I32" s="42"/>
      <c r="J32" s="42"/>
      <c r="K32" s="1"/>
    </row>
    <row r="33" spans="1:11" ht="42.75" customHeight="1" x14ac:dyDescent="0.2">
      <c r="A33" s="2" t="s">
        <v>1</v>
      </c>
      <c r="B33" s="2" t="s">
        <v>35</v>
      </c>
      <c r="C33" s="31" t="s">
        <v>3</v>
      </c>
      <c r="D33" s="32"/>
      <c r="E33" s="2" t="s">
        <v>4</v>
      </c>
      <c r="F33" s="2" t="s">
        <v>5</v>
      </c>
      <c r="G33" s="33" t="s">
        <v>37</v>
      </c>
      <c r="H33" s="34"/>
      <c r="I33" s="35"/>
      <c r="J33" s="2" t="s">
        <v>38</v>
      </c>
      <c r="K33" s="1"/>
    </row>
    <row r="34" spans="1:11" ht="29.25" customHeight="1" x14ac:dyDescent="0.2">
      <c r="A34" s="3">
        <v>1</v>
      </c>
      <c r="B34" s="14" t="s">
        <v>48</v>
      </c>
      <c r="C34" s="36" t="s">
        <v>49</v>
      </c>
      <c r="D34" s="37"/>
      <c r="E34" s="15">
        <f>7393.9648*10.76391</f>
        <v>79587.971650367996</v>
      </c>
      <c r="F34" s="21">
        <f>47179.16*10.76391</f>
        <v>507832.23211560003</v>
      </c>
      <c r="G34" s="38">
        <v>250</v>
      </c>
      <c r="H34" s="39"/>
      <c r="I34" s="40"/>
      <c r="J34" s="6">
        <f>F34*G34</f>
        <v>126958058.02890001</v>
      </c>
      <c r="K34" s="1"/>
    </row>
    <row r="35" spans="1:11" ht="29.25" customHeight="1" x14ac:dyDescent="0.2">
      <c r="A35" s="3">
        <v>2</v>
      </c>
      <c r="B35" s="14" t="s">
        <v>50</v>
      </c>
      <c r="C35" s="36" t="s">
        <v>49</v>
      </c>
      <c r="D35" s="37"/>
      <c r="E35" s="15">
        <f>6784.9906*10.76391</f>
        <v>73033.028169245998</v>
      </c>
      <c r="F35" s="21">
        <f>47179.16*10.76391</f>
        <v>507832.23211560003</v>
      </c>
      <c r="G35" s="38">
        <v>250</v>
      </c>
      <c r="H35" s="39"/>
      <c r="I35" s="40"/>
      <c r="J35" s="6">
        <f>F35*G35</f>
        <v>126958058.02890001</v>
      </c>
      <c r="K35" s="1"/>
    </row>
    <row r="36" spans="1:11" ht="29.25" customHeight="1" x14ac:dyDescent="0.2">
      <c r="A36" s="43" t="s">
        <v>51</v>
      </c>
      <c r="B36" s="44"/>
      <c r="C36" s="44"/>
      <c r="D36" s="45"/>
      <c r="E36" s="22">
        <f>SUM(E34:E35)</f>
        <v>152620.99981961399</v>
      </c>
      <c r="F36" s="23">
        <f>SUM(F34:F35)</f>
        <v>1015664.4642312001</v>
      </c>
      <c r="G36" s="46">
        <f>AVERAGE(G34:I35)</f>
        <v>250</v>
      </c>
      <c r="H36" s="47"/>
      <c r="I36" s="48"/>
      <c r="J36" s="24">
        <f>SUM(J34:J35)</f>
        <v>253916116.05780002</v>
      </c>
      <c r="K36" s="1"/>
    </row>
    <row r="38" spans="1:11" ht="24" customHeight="1" x14ac:dyDescent="0.2">
      <c r="A38" s="41" t="s">
        <v>52</v>
      </c>
      <c r="B38" s="42"/>
      <c r="C38" s="42"/>
      <c r="D38" s="42"/>
      <c r="E38" s="42"/>
      <c r="F38" s="42"/>
      <c r="G38" s="42"/>
      <c r="H38" s="42"/>
      <c r="I38" s="42"/>
      <c r="J38" s="42"/>
      <c r="K38" s="1"/>
    </row>
    <row r="39" spans="1:11" ht="42.75" customHeight="1" x14ac:dyDescent="0.2">
      <c r="A39" s="2" t="s">
        <v>1</v>
      </c>
      <c r="B39" s="2" t="s">
        <v>53</v>
      </c>
      <c r="C39" s="31" t="s">
        <v>3</v>
      </c>
      <c r="D39" s="32"/>
      <c r="E39" s="2" t="s">
        <v>4</v>
      </c>
      <c r="F39" s="2" t="s">
        <v>5</v>
      </c>
      <c r="G39" s="33" t="s">
        <v>37</v>
      </c>
      <c r="H39" s="34"/>
      <c r="I39" s="35"/>
      <c r="J39" s="2" t="s">
        <v>38</v>
      </c>
      <c r="K39" s="1"/>
    </row>
    <row r="40" spans="1:11" ht="29.25" customHeight="1" x14ac:dyDescent="0.2">
      <c r="A40" s="3">
        <v>1</v>
      </c>
      <c r="B40" s="14" t="s">
        <v>54</v>
      </c>
      <c r="C40" s="36" t="s">
        <v>49</v>
      </c>
      <c r="D40" s="37"/>
      <c r="E40" s="15">
        <v>56700</v>
      </c>
      <c r="F40" s="21">
        <v>609044</v>
      </c>
      <c r="G40" s="38">
        <v>400</v>
      </c>
      <c r="H40" s="39"/>
      <c r="I40" s="40"/>
      <c r="J40" s="6">
        <v>243617600</v>
      </c>
      <c r="K40" s="1"/>
    </row>
    <row r="42" spans="1:11" x14ac:dyDescent="0.2">
      <c r="A42" s="28"/>
      <c r="B42" s="9" t="s">
        <v>55</v>
      </c>
    </row>
  </sheetData>
  <protectedRanges>
    <protectedRange algorithmName="SHA-512" hashValue="qAJHmhxLqENXUKItgQQpaFEGsEzu1QfLsEG6Nd2rtolWAz2bCqPvKmItMFwqv0CvfCI3Q1ZpQk0PCteQniCZAA==" saltValue="MxODPjaPBMZo2OUdBx0gzQ==" spinCount="100000" sqref="A24:XFD1048576 A1:XFD23" name="Range2" securityDescriptor="O:WDG:WDD:(A;;CC;;;S-1-5-21-106111353-397464286-3193453714-18682)(A;;CC;;;S-1-5-21-106111353-397464286-3193453714-3964)"/>
    <protectedRange algorithmName="SHA-512" hashValue="y6fWWdEO5pYU4XJ3ZqS1IAQ1pWWH9ObW1hHpOtQD+IGPQDQynu9k8uCsSgwgmjurtAJ6fE1K1HTYjrHtba7QYg==" saltValue="YusoVFvZ+rCxk9mteOWkYw==" spinCount="100000" sqref="K3:K30" name="Range1" securityDescriptor="O:WDG:WDD:(A;;CC;;;S-1-5-21-106111353-397464286-3193453714-18767)(A;;CC;;;S-1-5-21-106111353-397464286-3193453714-18904)(A;;CC;;;S-1-5-21-106111353-397464286-3193453714-8799)(A;;CC;;;S-1-5-21-106111353-397464286-3193453714-3927)(A;;CC;;;S-1-5-21-106111353-397464286-3193453714-18922)(A;;CC;;;S-1-5-21-106111353-397464286-3193453714-18906)"/>
  </protectedRanges>
  <mergeCells count="25">
    <mergeCell ref="A1:K1"/>
    <mergeCell ref="A22:J22"/>
    <mergeCell ref="G23:I23"/>
    <mergeCell ref="C35:D35"/>
    <mergeCell ref="G35:I35"/>
    <mergeCell ref="C30:D30"/>
    <mergeCell ref="G30:I30"/>
    <mergeCell ref="D24:D25"/>
    <mergeCell ref="G24:I24"/>
    <mergeCell ref="G25:I25"/>
    <mergeCell ref="A28:J28"/>
    <mergeCell ref="C29:D29"/>
    <mergeCell ref="G29:I29"/>
    <mergeCell ref="A36:D36"/>
    <mergeCell ref="G36:I36"/>
    <mergeCell ref="A32:J32"/>
    <mergeCell ref="C33:D33"/>
    <mergeCell ref="G33:I33"/>
    <mergeCell ref="C34:D34"/>
    <mergeCell ref="G34:I34"/>
    <mergeCell ref="C39:D39"/>
    <mergeCell ref="G39:I39"/>
    <mergeCell ref="C40:D40"/>
    <mergeCell ref="G40:I40"/>
    <mergeCell ref="A38:J38"/>
  </mergeCells>
  <pageMargins left="0.7" right="0.7" top="0.75" bottom="0.75" header="0.3" footer="0.3"/>
  <pageSetup paperSize="9" scale="61" orientation="portrait" r:id="rId1"/>
  <ignoredErrors>
    <ignoredError sqref="D1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6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15.7109375" customWidth="1"/>
    <col min="3" max="3" width="20.28515625" customWidth="1"/>
    <col min="4" max="4" width="12.28515625" customWidth="1"/>
    <col min="5" max="5" width="9.28515625" customWidth="1"/>
    <col min="7" max="7" width="9.28515625" customWidth="1"/>
    <col min="8" max="8" width="10.5703125" customWidth="1"/>
    <col min="9" max="9" width="11.5703125" customWidth="1"/>
    <col min="10" max="10" width="12.140625" customWidth="1"/>
    <col min="11" max="11" width="15.28515625" customWidth="1"/>
    <col min="12" max="13" width="17" customWidth="1"/>
    <col min="14" max="14" width="16.85546875" customWidth="1"/>
    <col min="15" max="15" width="11" customWidth="1"/>
    <col min="16" max="16" width="43.85546875" customWidth="1"/>
    <col min="17" max="17" width="56.42578125" hidden="1" customWidth="1"/>
    <col min="18" max="18" width="9.5703125" hidden="1" customWidth="1"/>
  </cols>
  <sheetData>
    <row r="2" spans="1:24" x14ac:dyDescent="0.25">
      <c r="C2" s="52" t="s">
        <v>56</v>
      </c>
      <c r="D2" s="53" t="s">
        <v>106</v>
      </c>
      <c r="E2" s="54" t="s">
        <v>107</v>
      </c>
      <c r="F2" s="54" t="s">
        <v>108</v>
      </c>
      <c r="G2" s="54" t="s">
        <v>109</v>
      </c>
    </row>
    <row r="3" spans="1:24" x14ac:dyDescent="0.25">
      <c r="C3" s="52" t="s">
        <v>63</v>
      </c>
      <c r="D3" s="57">
        <v>8624</v>
      </c>
      <c r="E3" s="107">
        <v>8415.0400000000009</v>
      </c>
      <c r="F3" s="107">
        <v>8779.32</v>
      </c>
      <c r="G3" s="107">
        <v>9677.6200000000008</v>
      </c>
      <c r="I3" s="108">
        <f>AVERAGE(D3:G3)</f>
        <v>8873.9950000000008</v>
      </c>
    </row>
    <row r="4" spans="1:24" x14ac:dyDescent="0.25">
      <c r="D4" s="59"/>
      <c r="E4" s="59"/>
      <c r="F4" s="59"/>
      <c r="G4" s="59"/>
      <c r="H4" s="59"/>
      <c r="I4" s="59"/>
      <c r="J4" s="59"/>
      <c r="K4" s="60"/>
      <c r="L4" s="60"/>
      <c r="M4" s="60"/>
      <c r="N4" s="60"/>
    </row>
    <row r="5" spans="1:24" x14ac:dyDescent="0.25">
      <c r="D5" s="59"/>
      <c r="E5" s="59"/>
      <c r="F5" s="59"/>
      <c r="G5" s="59"/>
      <c r="H5" s="59"/>
      <c r="I5" s="59"/>
      <c r="J5" s="59"/>
      <c r="K5" s="60"/>
      <c r="L5" s="60"/>
      <c r="M5" s="60"/>
      <c r="N5" s="60"/>
    </row>
    <row r="6" spans="1:24" ht="51.75" thickBot="1" x14ac:dyDescent="0.3">
      <c r="A6" s="109" t="s">
        <v>110</v>
      </c>
      <c r="B6" s="64" t="s">
        <v>65</v>
      </c>
      <c r="C6" s="62" t="s">
        <v>3</v>
      </c>
      <c r="D6" s="62" t="s">
        <v>67</v>
      </c>
      <c r="E6" s="64" t="s">
        <v>68</v>
      </c>
      <c r="F6" s="65" t="s">
        <v>3</v>
      </c>
      <c r="G6" s="62" t="s">
        <v>69</v>
      </c>
      <c r="H6" s="62" t="s">
        <v>70</v>
      </c>
      <c r="I6" s="66" t="s">
        <v>71</v>
      </c>
      <c r="J6" s="64" t="s">
        <v>72</v>
      </c>
      <c r="K6" s="67" t="s">
        <v>111</v>
      </c>
      <c r="L6" s="67" t="s">
        <v>112</v>
      </c>
      <c r="M6" s="67" t="s">
        <v>113</v>
      </c>
      <c r="N6" s="67" t="s">
        <v>114</v>
      </c>
      <c r="O6" s="110" t="s">
        <v>115</v>
      </c>
      <c r="P6" s="110" t="s">
        <v>11</v>
      </c>
      <c r="Q6" s="69"/>
      <c r="R6" s="70"/>
      <c r="S6" s="71"/>
      <c r="T6" s="69"/>
      <c r="U6" s="70"/>
      <c r="V6" s="71"/>
      <c r="W6" s="69"/>
      <c r="X6" s="69"/>
    </row>
    <row r="7" spans="1:24" x14ac:dyDescent="0.25">
      <c r="A7" s="76">
        <v>1</v>
      </c>
      <c r="B7" s="77" t="s">
        <v>116</v>
      </c>
      <c r="C7" s="111" t="s">
        <v>117</v>
      </c>
      <c r="D7" s="79">
        <v>8028.25</v>
      </c>
      <c r="E7" s="80">
        <v>5</v>
      </c>
      <c r="F7" s="81" t="s">
        <v>106</v>
      </c>
      <c r="G7" s="82">
        <v>1840</v>
      </c>
      <c r="H7" s="83"/>
      <c r="I7" s="83"/>
      <c r="J7" s="90">
        <f t="shared" ref="J7:J16" si="0">SUM(G7,H7,I7)</f>
        <v>1840</v>
      </c>
      <c r="K7" s="112">
        <f>$D$3*J7</f>
        <v>15868160</v>
      </c>
      <c r="L7" s="85"/>
      <c r="M7" s="85"/>
      <c r="N7" s="85"/>
      <c r="O7" s="113">
        <v>1</v>
      </c>
      <c r="P7" s="114"/>
      <c r="Q7" s="69"/>
      <c r="R7" s="69"/>
      <c r="S7" s="69"/>
      <c r="T7" s="69"/>
      <c r="U7" s="69"/>
      <c r="V7" s="69"/>
      <c r="W7" s="69"/>
      <c r="X7" s="69"/>
    </row>
    <row r="8" spans="1:24" x14ac:dyDescent="0.25">
      <c r="A8" s="76">
        <v>3</v>
      </c>
      <c r="B8" s="77" t="s">
        <v>118</v>
      </c>
      <c r="C8" s="111" t="s">
        <v>117</v>
      </c>
      <c r="D8" s="79">
        <v>8028.25</v>
      </c>
      <c r="E8" s="80">
        <v>5</v>
      </c>
      <c r="F8" s="81" t="s">
        <v>108</v>
      </c>
      <c r="G8" s="82">
        <v>1840</v>
      </c>
      <c r="H8" s="83"/>
      <c r="I8" s="83"/>
      <c r="J8" s="90">
        <f t="shared" si="0"/>
        <v>1840</v>
      </c>
      <c r="K8" s="85"/>
      <c r="L8" s="85"/>
      <c r="M8" s="115">
        <f>$F$3*J8</f>
        <v>16153948.799999999</v>
      </c>
      <c r="N8" s="85"/>
      <c r="O8" s="113">
        <v>1</v>
      </c>
      <c r="P8" s="114"/>
      <c r="Q8" s="69"/>
      <c r="R8" s="69"/>
      <c r="S8" s="69"/>
      <c r="T8" s="69"/>
      <c r="U8" s="69"/>
      <c r="V8" s="69"/>
      <c r="W8" s="69"/>
      <c r="X8" s="69"/>
    </row>
    <row r="9" spans="1:24" x14ac:dyDescent="0.25">
      <c r="A9" s="76">
        <v>4</v>
      </c>
      <c r="B9" s="77" t="s">
        <v>119</v>
      </c>
      <c r="C9" s="111" t="s">
        <v>117</v>
      </c>
      <c r="D9" s="79">
        <v>8028.25</v>
      </c>
      <c r="E9" s="80">
        <v>5</v>
      </c>
      <c r="F9" s="81" t="s">
        <v>107</v>
      </c>
      <c r="G9" s="82">
        <v>1840</v>
      </c>
      <c r="H9" s="83"/>
      <c r="I9" s="83"/>
      <c r="J9" s="90">
        <v>1840</v>
      </c>
      <c r="K9" s="85"/>
      <c r="L9" s="112">
        <v>15483673.6</v>
      </c>
      <c r="M9" s="115"/>
      <c r="N9" s="85"/>
      <c r="O9" s="113">
        <v>1</v>
      </c>
      <c r="P9" s="114"/>
      <c r="Q9" s="69"/>
      <c r="R9" s="69"/>
      <c r="S9" s="69"/>
      <c r="T9" s="69"/>
      <c r="U9" s="69"/>
      <c r="V9" s="69"/>
      <c r="W9" s="69"/>
      <c r="X9" s="69"/>
    </row>
    <row r="10" spans="1:24" x14ac:dyDescent="0.25">
      <c r="A10" s="76">
        <v>5</v>
      </c>
      <c r="B10" s="77" t="s">
        <v>120</v>
      </c>
      <c r="C10" s="111" t="s">
        <v>117</v>
      </c>
      <c r="D10" s="79">
        <v>8028.25</v>
      </c>
      <c r="E10" s="80">
        <v>5</v>
      </c>
      <c r="F10" s="81" t="s">
        <v>106</v>
      </c>
      <c r="G10" s="82">
        <v>1840</v>
      </c>
      <c r="H10" s="83"/>
      <c r="I10" s="83"/>
      <c r="J10" s="90">
        <v>1840</v>
      </c>
      <c r="K10" s="112">
        <v>15868160</v>
      </c>
      <c r="L10" s="85"/>
      <c r="M10" s="115"/>
      <c r="N10" s="85"/>
      <c r="O10" s="113">
        <v>1</v>
      </c>
      <c r="P10" s="114"/>
      <c r="Q10" s="69"/>
      <c r="R10" s="69"/>
      <c r="S10" s="69"/>
      <c r="T10" s="69"/>
      <c r="U10" s="69"/>
      <c r="V10" s="69"/>
      <c r="W10" s="69"/>
      <c r="X10" s="69"/>
    </row>
    <row r="11" spans="1:24" x14ac:dyDescent="0.25">
      <c r="A11" s="76">
        <v>6</v>
      </c>
      <c r="B11" s="77" t="s">
        <v>121</v>
      </c>
      <c r="C11" s="111" t="s">
        <v>117</v>
      </c>
      <c r="D11" s="79">
        <v>8028.25</v>
      </c>
      <c r="E11" s="80">
        <v>5</v>
      </c>
      <c r="F11" s="81" t="s">
        <v>106</v>
      </c>
      <c r="G11" s="82">
        <v>1840</v>
      </c>
      <c r="H11" s="83"/>
      <c r="I11" s="83"/>
      <c r="J11" s="90">
        <v>1840</v>
      </c>
      <c r="K11" s="112">
        <v>15868160</v>
      </c>
      <c r="L11" s="85"/>
      <c r="M11" s="115"/>
      <c r="N11" s="85"/>
      <c r="O11" s="113">
        <v>1</v>
      </c>
      <c r="P11" s="114"/>
      <c r="Q11" s="69"/>
      <c r="R11" s="69"/>
      <c r="S11" s="69"/>
      <c r="T11" s="69"/>
      <c r="U11" s="69"/>
      <c r="V11" s="69"/>
      <c r="W11" s="69"/>
      <c r="X11" s="69"/>
    </row>
    <row r="12" spans="1:24" x14ac:dyDescent="0.25">
      <c r="A12" s="76">
        <v>7</v>
      </c>
      <c r="B12" s="77" t="s">
        <v>122</v>
      </c>
      <c r="C12" s="111" t="s">
        <v>117</v>
      </c>
      <c r="D12" s="79">
        <v>8028.25</v>
      </c>
      <c r="E12" s="80">
        <v>5</v>
      </c>
      <c r="F12" s="81" t="s">
        <v>107</v>
      </c>
      <c r="G12" s="82">
        <v>1840</v>
      </c>
      <c r="H12" s="83"/>
      <c r="I12" s="83"/>
      <c r="J12" s="90">
        <v>1840</v>
      </c>
      <c r="K12" s="85"/>
      <c r="L12" s="112">
        <v>15483673.6</v>
      </c>
      <c r="M12" s="115"/>
      <c r="N12" s="85"/>
      <c r="O12" s="113">
        <v>1</v>
      </c>
      <c r="P12" s="114"/>
      <c r="Q12" s="69"/>
      <c r="R12" s="69"/>
      <c r="S12" s="69"/>
      <c r="T12" s="69"/>
      <c r="U12" s="69"/>
      <c r="V12" s="69"/>
      <c r="W12" s="69"/>
      <c r="X12" s="69"/>
    </row>
    <row r="13" spans="1:24" x14ac:dyDescent="0.25">
      <c r="A13" s="76">
        <v>8</v>
      </c>
      <c r="B13" s="77" t="s">
        <v>123</v>
      </c>
      <c r="C13" s="111" t="s">
        <v>117</v>
      </c>
      <c r="D13" s="79">
        <v>8028.25</v>
      </c>
      <c r="E13" s="80">
        <v>5</v>
      </c>
      <c r="F13" s="81" t="s">
        <v>108</v>
      </c>
      <c r="G13" s="82">
        <v>1840</v>
      </c>
      <c r="H13" s="83"/>
      <c r="I13" s="83"/>
      <c r="J13" s="90">
        <f t="shared" si="0"/>
        <v>1840</v>
      </c>
      <c r="K13" s="85"/>
      <c r="L13" s="85"/>
      <c r="M13" s="115">
        <f>$F$3*J13</f>
        <v>16153948.799999999</v>
      </c>
      <c r="N13" s="85"/>
      <c r="O13" s="113">
        <v>1</v>
      </c>
      <c r="P13" s="116"/>
      <c r="R13" s="117"/>
    </row>
    <row r="14" spans="1:24" x14ac:dyDescent="0.25">
      <c r="A14" s="76">
        <v>9</v>
      </c>
      <c r="B14" s="77" t="s">
        <v>124</v>
      </c>
      <c r="C14" s="111" t="s">
        <v>117</v>
      </c>
      <c r="D14" s="79">
        <v>8028.25</v>
      </c>
      <c r="E14" s="80">
        <v>5</v>
      </c>
      <c r="F14" s="81" t="s">
        <v>109</v>
      </c>
      <c r="G14" s="82">
        <v>1840</v>
      </c>
      <c r="H14" s="83"/>
      <c r="I14" s="83"/>
      <c r="J14" s="90">
        <f t="shared" si="0"/>
        <v>1840</v>
      </c>
      <c r="K14" s="85"/>
      <c r="L14" s="85"/>
      <c r="M14" s="85"/>
      <c r="N14" s="115">
        <f>$G$3*J14</f>
        <v>17806820.800000001</v>
      </c>
      <c r="O14" s="113">
        <v>1</v>
      </c>
      <c r="P14" s="116" t="s">
        <v>125</v>
      </c>
      <c r="R14" s="117"/>
    </row>
    <row r="15" spans="1:24" x14ac:dyDescent="0.25">
      <c r="A15" s="76">
        <v>10</v>
      </c>
      <c r="B15" s="77" t="s">
        <v>126</v>
      </c>
      <c r="C15" s="111" t="s">
        <v>117</v>
      </c>
      <c r="D15" s="79">
        <v>8028.25</v>
      </c>
      <c r="E15" s="80">
        <v>5</v>
      </c>
      <c r="F15" s="81" t="s">
        <v>106</v>
      </c>
      <c r="G15" s="82">
        <v>1840</v>
      </c>
      <c r="H15" s="83"/>
      <c r="I15" s="83"/>
      <c r="J15" s="90">
        <f t="shared" si="0"/>
        <v>1840</v>
      </c>
      <c r="K15" s="112">
        <f>$D$3*J15</f>
        <v>15868160</v>
      </c>
      <c r="L15" s="85"/>
      <c r="M15" s="85"/>
      <c r="N15" s="85"/>
      <c r="O15" s="113">
        <v>1</v>
      </c>
      <c r="P15" s="116"/>
      <c r="R15" s="117"/>
    </row>
    <row r="16" spans="1:24" s="88" customFormat="1" x14ac:dyDescent="0.25">
      <c r="A16" s="76">
        <v>11</v>
      </c>
      <c r="B16" s="77" t="s">
        <v>127</v>
      </c>
      <c r="C16" s="111" t="s">
        <v>117</v>
      </c>
      <c r="D16" s="79">
        <v>8028.25</v>
      </c>
      <c r="E16" s="80">
        <v>5</v>
      </c>
      <c r="F16" s="81" t="s">
        <v>108</v>
      </c>
      <c r="G16" s="82">
        <v>1840</v>
      </c>
      <c r="H16" s="83"/>
      <c r="I16" s="83"/>
      <c r="J16" s="90">
        <f t="shared" si="0"/>
        <v>1840</v>
      </c>
      <c r="K16" s="85"/>
      <c r="L16" s="85"/>
      <c r="M16" s="115">
        <f>$F$3*J16</f>
        <v>16153948.799999999</v>
      </c>
      <c r="N16" s="85"/>
      <c r="O16" s="113">
        <v>1</v>
      </c>
      <c r="P16" s="116"/>
      <c r="R16" s="88">
        <v>8779.32</v>
      </c>
    </row>
  </sheetData>
  <protectedRanges>
    <protectedRange algorithmName="SHA-512" hashValue="+USfFdq5jSM9xAqPFGZqm8qfFurJxg7opuTprQjy/WLGIs7ZUzq9P471F6PrvlrhhVWo0eYoQ7D2t+GcO/lBGw==" saltValue="leqV0kSEVC9mAPx519UVaA==" spinCount="100000" sqref="A1:XFD1048576" name="Range2" securityDescriptor="O:AOG:AOD:(A;;CC;;;AO)(A;;CC;;;AO)"/>
    <protectedRange algorithmName="SHA-512" hashValue="xxjKhlV46yMSjgU5Xla0f/jwu6kSEspo4CAo5eVPXoOZ9wgX1g9l6UauN//s9F4/eO4kcCIAP4uYKbK+aRwE2A==" saltValue="YcFJpu8SpyJJ0BIN90TY4w==" spinCount="100000" sqref="P13:P16" name="Range1" securityDescriptor="O:AOG:AOD:(A;;CC;;;AO)(A;;CC;;;AO)(A;;CC;;;AO)(A;;CC;;;AO)(A;;CC;;;AO)"/>
  </protectedRange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28"/>
  <sheetViews>
    <sheetView workbookViewId="0">
      <selection sqref="A1:XFD1048576"/>
    </sheetView>
  </sheetViews>
  <sheetFormatPr defaultRowHeight="15" x14ac:dyDescent="0.25"/>
  <cols>
    <col min="1" max="1" width="6.5703125" customWidth="1"/>
    <col min="2" max="2" width="15.7109375" customWidth="1"/>
    <col min="3" max="3" width="20.28515625" customWidth="1"/>
    <col min="4" max="4" width="10" customWidth="1"/>
    <col min="5" max="5" width="10.42578125" customWidth="1"/>
    <col min="6" max="6" width="12" customWidth="1"/>
    <col min="7" max="7" width="8" customWidth="1"/>
    <col min="8" max="8" width="12.5703125" customWidth="1"/>
    <col min="9" max="9" width="11.28515625" customWidth="1"/>
    <col min="10" max="10" width="8.28515625" customWidth="1"/>
    <col min="11" max="12" width="15.28515625" customWidth="1"/>
    <col min="13" max="15" width="12" hidden="1" customWidth="1"/>
    <col min="16" max="16" width="15.28515625" customWidth="1"/>
    <col min="17" max="17" width="12" hidden="1" customWidth="1"/>
    <col min="18" max="18" width="15.28515625" customWidth="1"/>
    <col min="19" max="19" width="13.7109375" customWidth="1"/>
    <col min="20" max="20" width="34.85546875" customWidth="1"/>
    <col min="21" max="22" width="13.7109375" customWidth="1"/>
    <col min="23" max="23" width="60.7109375" hidden="1" customWidth="1"/>
    <col min="24" max="24" width="0" hidden="1" customWidth="1"/>
    <col min="25" max="25" width="10" hidden="1" customWidth="1"/>
  </cols>
  <sheetData>
    <row r="2" spans="1:31" x14ac:dyDescent="0.25">
      <c r="C2" s="52" t="s">
        <v>56</v>
      </c>
      <c r="D2" s="53" t="s">
        <v>57</v>
      </c>
      <c r="E2" s="54" t="s">
        <v>58</v>
      </c>
      <c r="F2" s="54" t="s">
        <v>59</v>
      </c>
      <c r="G2" s="54" t="s">
        <v>60</v>
      </c>
      <c r="I2" s="55" t="s">
        <v>61</v>
      </c>
      <c r="N2" s="56" t="s">
        <v>62</v>
      </c>
    </row>
    <row r="3" spans="1:31" x14ac:dyDescent="0.25">
      <c r="C3" s="52" t="s">
        <v>63</v>
      </c>
      <c r="D3" s="57">
        <v>6851</v>
      </c>
      <c r="E3" s="57">
        <v>6259</v>
      </c>
      <c r="F3" s="57">
        <v>6542</v>
      </c>
      <c r="G3" s="57">
        <v>6393</v>
      </c>
      <c r="J3" s="58"/>
    </row>
    <row r="4" spans="1:31" x14ac:dyDescent="0.25">
      <c r="D4" s="59"/>
      <c r="E4" s="59"/>
      <c r="F4" s="59"/>
      <c r="G4" s="59"/>
      <c r="H4" s="59"/>
      <c r="I4" s="59"/>
      <c r="J4" s="59"/>
      <c r="K4" s="59"/>
      <c r="L4" s="59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</row>
    <row r="5" spans="1:31" x14ac:dyDescent="0.25">
      <c r="D5" s="59"/>
      <c r="E5" s="59"/>
      <c r="F5" s="59"/>
      <c r="G5" s="59"/>
      <c r="H5" s="59"/>
      <c r="I5" s="59"/>
      <c r="J5" s="59"/>
      <c r="K5" s="59"/>
      <c r="L5" s="59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spans="1:31" ht="39" thickBot="1" x14ac:dyDescent="0.3">
      <c r="A6" s="61" t="s">
        <v>64</v>
      </c>
      <c r="B6" s="62" t="s">
        <v>65</v>
      </c>
      <c r="C6" s="63" t="s">
        <v>66</v>
      </c>
      <c r="D6" s="62" t="s">
        <v>67</v>
      </c>
      <c r="E6" s="64" t="s">
        <v>68</v>
      </c>
      <c r="F6" s="65" t="s">
        <v>3</v>
      </c>
      <c r="G6" s="62" t="s">
        <v>69</v>
      </c>
      <c r="H6" s="62" t="s">
        <v>70</v>
      </c>
      <c r="I6" s="62" t="s">
        <v>71</v>
      </c>
      <c r="J6" s="66" t="s">
        <v>72</v>
      </c>
      <c r="K6" s="67" t="s">
        <v>73</v>
      </c>
      <c r="L6" s="67" t="s">
        <v>74</v>
      </c>
      <c r="M6" s="67" t="s">
        <v>75</v>
      </c>
      <c r="N6" s="67" t="s">
        <v>76</v>
      </c>
      <c r="O6" s="67" t="s">
        <v>77</v>
      </c>
      <c r="P6" s="67" t="s">
        <v>78</v>
      </c>
      <c r="Q6" s="67" t="s">
        <v>79</v>
      </c>
      <c r="R6" s="67" t="s">
        <v>80</v>
      </c>
      <c r="S6" s="68" t="s">
        <v>81</v>
      </c>
      <c r="T6" s="68" t="s">
        <v>11</v>
      </c>
      <c r="U6" s="27"/>
      <c r="V6" s="27"/>
      <c r="W6" s="69"/>
      <c r="X6" s="69"/>
      <c r="Y6" s="70"/>
      <c r="Z6" s="71"/>
      <c r="AA6" s="69"/>
      <c r="AB6" s="70"/>
      <c r="AC6" s="71"/>
      <c r="AD6" s="69"/>
      <c r="AE6" s="69"/>
    </row>
    <row r="7" spans="1:31" ht="18" x14ac:dyDescent="0.25">
      <c r="A7" s="72" t="s">
        <v>82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4"/>
      <c r="T7" s="75"/>
      <c r="U7" s="75"/>
      <c r="V7" s="75"/>
    </row>
    <row r="8" spans="1:31" s="88" customFormat="1" x14ac:dyDescent="0.25">
      <c r="A8" s="76">
        <v>1</v>
      </c>
      <c r="B8" s="77" t="s">
        <v>83</v>
      </c>
      <c r="C8" s="78" t="s">
        <v>84</v>
      </c>
      <c r="D8" s="79">
        <v>6017.99</v>
      </c>
      <c r="E8" s="80">
        <v>4</v>
      </c>
      <c r="F8" s="81" t="s">
        <v>57</v>
      </c>
      <c r="G8" s="82">
        <v>1804</v>
      </c>
      <c r="H8" s="83"/>
      <c r="I8" s="83"/>
      <c r="J8" s="82">
        <f t="shared" ref="J8:J26" si="0">SUM(G8,H8,I8)</f>
        <v>1804</v>
      </c>
      <c r="K8" s="84">
        <f>J8*$D$3</f>
        <v>12359204</v>
      </c>
      <c r="L8" s="85"/>
      <c r="M8" s="85"/>
      <c r="N8" s="85"/>
      <c r="O8" s="85"/>
      <c r="P8" s="85"/>
      <c r="Q8" s="85"/>
      <c r="R8" s="85"/>
      <c r="S8" s="86">
        <v>1</v>
      </c>
      <c r="T8" s="86"/>
      <c r="U8" s="87"/>
      <c r="V8" s="87"/>
      <c r="X8" s="81" t="s">
        <v>57</v>
      </c>
      <c r="Y8" s="89">
        <v>6851</v>
      </c>
    </row>
    <row r="9" spans="1:31" s="88" customFormat="1" x14ac:dyDescent="0.25">
      <c r="A9" s="76">
        <v>2</v>
      </c>
      <c r="B9" s="77" t="s">
        <v>85</v>
      </c>
      <c r="C9" s="78" t="s">
        <v>84</v>
      </c>
      <c r="D9" s="79">
        <v>6017.99</v>
      </c>
      <c r="E9" s="80">
        <v>4</v>
      </c>
      <c r="F9" s="81" t="s">
        <v>58</v>
      </c>
      <c r="G9" s="82">
        <v>1804</v>
      </c>
      <c r="H9" s="83"/>
      <c r="I9" s="83"/>
      <c r="J9" s="82">
        <f t="shared" si="0"/>
        <v>1804</v>
      </c>
      <c r="K9" s="85"/>
      <c r="L9" s="90">
        <f>J9*$E$3</f>
        <v>11291236</v>
      </c>
      <c r="M9" s="85"/>
      <c r="N9" s="85"/>
      <c r="O9" s="85"/>
      <c r="P9" s="85"/>
      <c r="Q9" s="85"/>
      <c r="R9" s="85"/>
      <c r="S9" s="86">
        <v>1</v>
      </c>
      <c r="T9" s="86"/>
      <c r="U9" s="87"/>
      <c r="V9" s="87"/>
      <c r="X9" s="81"/>
      <c r="Y9" s="89"/>
    </row>
    <row r="10" spans="1:31" s="88" customFormat="1" x14ac:dyDescent="0.25">
      <c r="A10" s="76">
        <f>A9+1</f>
        <v>3</v>
      </c>
      <c r="B10" s="77" t="s">
        <v>86</v>
      </c>
      <c r="C10" s="78" t="s">
        <v>84</v>
      </c>
      <c r="D10" s="79">
        <v>6017.99</v>
      </c>
      <c r="E10" s="80">
        <v>4</v>
      </c>
      <c r="F10" s="81" t="s">
        <v>60</v>
      </c>
      <c r="G10" s="82">
        <v>1804</v>
      </c>
      <c r="H10" s="83"/>
      <c r="I10" s="83"/>
      <c r="J10" s="82">
        <f t="shared" si="0"/>
        <v>1804</v>
      </c>
      <c r="K10" s="85"/>
      <c r="L10" s="85"/>
      <c r="M10" s="85"/>
      <c r="N10" s="85"/>
      <c r="O10" s="85"/>
      <c r="P10" s="85"/>
      <c r="Q10" s="85"/>
      <c r="R10" s="90">
        <f>J10*$G$3</f>
        <v>11532972</v>
      </c>
      <c r="S10" s="86">
        <v>1</v>
      </c>
      <c r="T10" s="86"/>
      <c r="U10" s="87"/>
      <c r="V10" s="87"/>
      <c r="X10" s="81"/>
      <c r="Y10" s="89"/>
    </row>
    <row r="11" spans="1:31" s="88" customFormat="1" x14ac:dyDescent="0.25">
      <c r="A11" s="76">
        <f t="shared" ref="A11:A26" si="1">A10+1</f>
        <v>4</v>
      </c>
      <c r="B11" s="77" t="s">
        <v>87</v>
      </c>
      <c r="C11" s="78" t="s">
        <v>84</v>
      </c>
      <c r="D11" s="79">
        <v>6017.99</v>
      </c>
      <c r="E11" s="80">
        <v>4</v>
      </c>
      <c r="F11" s="81" t="s">
        <v>58</v>
      </c>
      <c r="G11" s="82">
        <v>1804</v>
      </c>
      <c r="H11" s="83"/>
      <c r="I11" s="83"/>
      <c r="J11" s="82">
        <f t="shared" si="0"/>
        <v>1804</v>
      </c>
      <c r="K11" s="91"/>
      <c r="L11" s="90">
        <f>J11*$E$3</f>
        <v>11291236</v>
      </c>
      <c r="M11" s="85"/>
      <c r="N11" s="85"/>
      <c r="O11" s="85"/>
      <c r="P11" s="85"/>
      <c r="Q11" s="85"/>
      <c r="R11" s="85"/>
      <c r="S11" s="86">
        <v>1</v>
      </c>
      <c r="T11" s="86"/>
      <c r="U11" s="87"/>
      <c r="V11" s="87"/>
      <c r="X11" s="81"/>
      <c r="Y11" s="89"/>
    </row>
    <row r="12" spans="1:31" s="88" customFormat="1" x14ac:dyDescent="0.25">
      <c r="A12" s="76">
        <f t="shared" si="1"/>
        <v>5</v>
      </c>
      <c r="B12" s="77" t="s">
        <v>88</v>
      </c>
      <c r="C12" s="78" t="s">
        <v>84</v>
      </c>
      <c r="D12" s="79">
        <v>6017.99</v>
      </c>
      <c r="E12" s="80">
        <v>4</v>
      </c>
      <c r="F12" s="81" t="s">
        <v>59</v>
      </c>
      <c r="G12" s="82">
        <v>1804</v>
      </c>
      <c r="H12" s="83"/>
      <c r="I12" s="83"/>
      <c r="J12" s="82">
        <f t="shared" si="0"/>
        <v>1804</v>
      </c>
      <c r="K12" s="91"/>
      <c r="L12" s="85"/>
      <c r="M12" s="85"/>
      <c r="N12" s="85"/>
      <c r="O12" s="85"/>
      <c r="P12" s="90">
        <f>J12*$F$3</f>
        <v>11801768</v>
      </c>
      <c r="Q12" s="85"/>
      <c r="R12" s="85"/>
      <c r="S12" s="86">
        <v>1</v>
      </c>
      <c r="T12" s="86" t="s">
        <v>89</v>
      </c>
      <c r="U12" s="87"/>
      <c r="V12" s="87"/>
      <c r="X12" s="81"/>
      <c r="Y12" s="89"/>
    </row>
    <row r="13" spans="1:31" s="88" customFormat="1" x14ac:dyDescent="0.25">
      <c r="A13" s="76">
        <f t="shared" si="1"/>
        <v>6</v>
      </c>
      <c r="B13" s="77" t="s">
        <v>90</v>
      </c>
      <c r="C13" s="78" t="s">
        <v>84</v>
      </c>
      <c r="D13" s="79">
        <v>6017.99</v>
      </c>
      <c r="E13" s="80">
        <v>4</v>
      </c>
      <c r="F13" s="81" t="s">
        <v>60</v>
      </c>
      <c r="G13" s="82">
        <v>1804</v>
      </c>
      <c r="H13" s="83"/>
      <c r="I13" s="83"/>
      <c r="J13" s="82">
        <v>1804</v>
      </c>
      <c r="K13" s="91"/>
      <c r="L13" s="85"/>
      <c r="M13" s="85"/>
      <c r="N13" s="92">
        <v>11532972</v>
      </c>
      <c r="O13" s="85">
        <v>1</v>
      </c>
      <c r="P13" s="90"/>
      <c r="Q13" s="85"/>
      <c r="R13" s="92">
        <v>11532972</v>
      </c>
      <c r="S13" s="86">
        <v>1</v>
      </c>
      <c r="T13" s="86"/>
      <c r="U13" s="87"/>
      <c r="V13" s="87"/>
      <c r="X13" s="81"/>
      <c r="Y13" s="89"/>
    </row>
    <row r="14" spans="1:31" s="88" customFormat="1" x14ac:dyDescent="0.25">
      <c r="A14" s="76">
        <f t="shared" si="1"/>
        <v>7</v>
      </c>
      <c r="B14" s="77" t="s">
        <v>91</v>
      </c>
      <c r="C14" s="78" t="s">
        <v>84</v>
      </c>
      <c r="D14" s="79">
        <v>6017.99</v>
      </c>
      <c r="E14" s="80">
        <v>4</v>
      </c>
      <c r="F14" s="81" t="s">
        <v>58</v>
      </c>
      <c r="G14" s="82">
        <v>1804</v>
      </c>
      <c r="H14" s="83"/>
      <c r="I14" s="83"/>
      <c r="J14" s="82">
        <v>1804</v>
      </c>
      <c r="K14" s="91"/>
      <c r="L14" s="92">
        <v>11291236</v>
      </c>
      <c r="M14" s="85"/>
      <c r="N14" s="92"/>
      <c r="O14" s="85"/>
      <c r="P14" s="90"/>
      <c r="Q14" s="85"/>
      <c r="R14" s="92"/>
      <c r="S14" s="86">
        <v>1</v>
      </c>
      <c r="T14" s="86"/>
      <c r="U14" s="87"/>
      <c r="V14" s="87"/>
      <c r="X14" s="81"/>
      <c r="Y14" s="89"/>
    </row>
    <row r="15" spans="1:31" s="88" customFormat="1" x14ac:dyDescent="0.25">
      <c r="A15" s="76">
        <f t="shared" si="1"/>
        <v>8</v>
      </c>
      <c r="B15" s="77" t="s">
        <v>92</v>
      </c>
      <c r="C15" s="78" t="s">
        <v>84</v>
      </c>
      <c r="D15" s="79">
        <v>6017.99</v>
      </c>
      <c r="E15" s="80">
        <v>4</v>
      </c>
      <c r="F15" s="81" t="s">
        <v>58</v>
      </c>
      <c r="G15" s="82">
        <v>1804</v>
      </c>
      <c r="H15" s="83"/>
      <c r="I15" s="83"/>
      <c r="J15" s="82">
        <v>1804</v>
      </c>
      <c r="K15" s="91"/>
      <c r="L15" s="92">
        <v>11291236</v>
      </c>
      <c r="M15" s="85"/>
      <c r="N15" s="92"/>
      <c r="O15" s="85"/>
      <c r="P15" s="90"/>
      <c r="Q15" s="85"/>
      <c r="R15" s="92"/>
      <c r="S15" s="86">
        <v>1</v>
      </c>
      <c r="T15" s="86"/>
      <c r="U15" s="87"/>
      <c r="V15" s="87"/>
      <c r="X15" s="81"/>
      <c r="Y15" s="89"/>
    </row>
    <row r="16" spans="1:31" s="88" customFormat="1" x14ac:dyDescent="0.25">
      <c r="A16" s="76">
        <f t="shared" si="1"/>
        <v>9</v>
      </c>
      <c r="B16" s="77" t="s">
        <v>93</v>
      </c>
      <c r="C16" s="78" t="s">
        <v>84</v>
      </c>
      <c r="D16" s="79">
        <v>6017.99</v>
      </c>
      <c r="E16" s="80">
        <v>4</v>
      </c>
      <c r="F16" s="81" t="s">
        <v>57</v>
      </c>
      <c r="G16" s="82">
        <v>1804</v>
      </c>
      <c r="H16" s="83"/>
      <c r="I16" s="83"/>
      <c r="J16" s="82">
        <v>1804</v>
      </c>
      <c r="K16" s="84">
        <v>12359204</v>
      </c>
      <c r="L16" s="85"/>
      <c r="M16" s="85"/>
      <c r="N16" s="92"/>
      <c r="O16" s="85"/>
      <c r="P16" s="90"/>
      <c r="Q16" s="85"/>
      <c r="R16" s="92"/>
      <c r="S16" s="86">
        <v>1</v>
      </c>
      <c r="T16" s="86"/>
      <c r="U16" s="87"/>
      <c r="V16" s="87"/>
      <c r="X16" s="81"/>
      <c r="Y16" s="89"/>
    </row>
    <row r="17" spans="1:25" s="88" customFormat="1" x14ac:dyDescent="0.25">
      <c r="A17" s="76">
        <f t="shared" si="1"/>
        <v>10</v>
      </c>
      <c r="B17" s="77" t="s">
        <v>94</v>
      </c>
      <c r="C17" s="78" t="s">
        <v>84</v>
      </c>
      <c r="D17" s="79">
        <v>6017.99</v>
      </c>
      <c r="E17" s="80">
        <v>4</v>
      </c>
      <c r="F17" s="81" t="s">
        <v>58</v>
      </c>
      <c r="G17" s="82">
        <v>1804</v>
      </c>
      <c r="H17" s="83"/>
      <c r="I17" s="83"/>
      <c r="J17" s="82">
        <v>1804</v>
      </c>
      <c r="K17" s="91"/>
      <c r="L17" s="92">
        <v>11291236</v>
      </c>
      <c r="M17" s="85"/>
      <c r="N17" s="92"/>
      <c r="O17" s="85"/>
      <c r="P17" s="90"/>
      <c r="Q17" s="85"/>
      <c r="R17" s="92"/>
      <c r="S17" s="86">
        <v>1</v>
      </c>
      <c r="T17" s="86"/>
      <c r="U17" s="87"/>
      <c r="V17" s="87"/>
      <c r="X17" s="81"/>
      <c r="Y17" s="89"/>
    </row>
    <row r="18" spans="1:25" s="88" customFormat="1" x14ac:dyDescent="0.25">
      <c r="A18" s="76">
        <f t="shared" si="1"/>
        <v>11</v>
      </c>
      <c r="B18" s="77" t="s">
        <v>95</v>
      </c>
      <c r="C18" s="78" t="s">
        <v>84</v>
      </c>
      <c r="D18" s="79">
        <v>6017.99</v>
      </c>
      <c r="E18" s="80">
        <v>4</v>
      </c>
      <c r="F18" s="81" t="s">
        <v>59</v>
      </c>
      <c r="G18" s="82">
        <v>1804</v>
      </c>
      <c r="H18" s="83"/>
      <c r="I18" s="83"/>
      <c r="J18" s="82">
        <f t="shared" si="0"/>
        <v>1804</v>
      </c>
      <c r="K18" s="91"/>
      <c r="L18" s="85"/>
      <c r="M18" s="85"/>
      <c r="N18" s="85"/>
      <c r="O18" s="85"/>
      <c r="P18" s="90">
        <f>J18*$F$3</f>
        <v>11801768</v>
      </c>
      <c r="Q18" s="85"/>
      <c r="R18" s="85"/>
      <c r="S18" s="86">
        <v>1</v>
      </c>
      <c r="T18" s="86"/>
      <c r="U18" s="87"/>
      <c r="V18" s="87"/>
      <c r="X18" s="81"/>
      <c r="Y18" s="89"/>
    </row>
    <row r="19" spans="1:25" s="88" customFormat="1" x14ac:dyDescent="0.25">
      <c r="A19" s="76">
        <f t="shared" si="1"/>
        <v>12</v>
      </c>
      <c r="B19" s="77" t="s">
        <v>96</v>
      </c>
      <c r="C19" s="78" t="s">
        <v>84</v>
      </c>
      <c r="D19" s="79">
        <v>6017.99</v>
      </c>
      <c r="E19" s="80">
        <v>4</v>
      </c>
      <c r="F19" s="81" t="s">
        <v>60</v>
      </c>
      <c r="G19" s="82">
        <v>1804</v>
      </c>
      <c r="H19" s="83"/>
      <c r="I19" s="83"/>
      <c r="J19" s="82">
        <f t="shared" si="0"/>
        <v>1804</v>
      </c>
      <c r="K19" s="91"/>
      <c r="L19" s="85"/>
      <c r="M19" s="85"/>
      <c r="N19" s="85"/>
      <c r="O19" s="85"/>
      <c r="P19" s="85"/>
      <c r="Q19" s="85"/>
      <c r="R19" s="90">
        <f>J19*$G$3</f>
        <v>11532972</v>
      </c>
      <c r="S19" s="86">
        <v>1</v>
      </c>
      <c r="T19" s="86"/>
      <c r="U19" s="87"/>
      <c r="V19" s="87"/>
      <c r="X19" s="81"/>
      <c r="Y19" s="89"/>
    </row>
    <row r="20" spans="1:25" s="88" customFormat="1" x14ac:dyDescent="0.25">
      <c r="A20" s="76">
        <f t="shared" si="1"/>
        <v>13</v>
      </c>
      <c r="B20" s="77" t="s">
        <v>97</v>
      </c>
      <c r="C20" s="78" t="s">
        <v>84</v>
      </c>
      <c r="D20" s="79">
        <v>6017.99</v>
      </c>
      <c r="E20" s="80">
        <v>4</v>
      </c>
      <c r="F20" s="81" t="s">
        <v>57</v>
      </c>
      <c r="G20" s="82">
        <v>1804</v>
      </c>
      <c r="H20" s="83"/>
      <c r="I20" s="83"/>
      <c r="J20" s="82">
        <f t="shared" si="0"/>
        <v>1804</v>
      </c>
      <c r="K20" s="90">
        <f>J20*$D$3</f>
        <v>12359204</v>
      </c>
      <c r="L20" s="85"/>
      <c r="M20" s="85"/>
      <c r="N20" s="85"/>
      <c r="O20" s="85"/>
      <c r="P20" s="85"/>
      <c r="Q20" s="85"/>
      <c r="R20" s="85"/>
      <c r="S20" s="86">
        <v>1</v>
      </c>
      <c r="T20" s="86"/>
      <c r="U20" s="87"/>
      <c r="V20" s="87"/>
      <c r="X20" s="81"/>
      <c r="Y20" s="89"/>
    </row>
    <row r="21" spans="1:25" x14ac:dyDescent="0.25">
      <c r="A21" s="76">
        <f t="shared" si="1"/>
        <v>14</v>
      </c>
      <c r="B21" s="77" t="s">
        <v>98</v>
      </c>
      <c r="C21" s="78" t="s">
        <v>84</v>
      </c>
      <c r="D21" s="93">
        <v>6017.99</v>
      </c>
      <c r="E21" s="94">
        <v>4</v>
      </c>
      <c r="F21" s="95" t="s">
        <v>58</v>
      </c>
      <c r="G21" s="82">
        <v>1804</v>
      </c>
      <c r="H21" s="96"/>
      <c r="I21" s="96"/>
      <c r="J21" s="97">
        <f t="shared" si="0"/>
        <v>1804</v>
      </c>
      <c r="K21" s="91"/>
      <c r="L21" s="98">
        <f>J21*$E$3</f>
        <v>11291236</v>
      </c>
      <c r="M21" s="99"/>
      <c r="N21" s="99"/>
      <c r="O21" s="99"/>
      <c r="P21" s="99"/>
      <c r="Q21" s="99"/>
      <c r="R21" s="99"/>
      <c r="S21" s="100">
        <v>1</v>
      </c>
      <c r="T21" s="100"/>
      <c r="U21" s="101"/>
      <c r="V21" s="101"/>
      <c r="X21" s="95" t="s">
        <v>58</v>
      </c>
      <c r="Y21">
        <v>6259</v>
      </c>
    </row>
    <row r="22" spans="1:25" x14ac:dyDescent="0.25">
      <c r="A22" s="76">
        <f t="shared" si="1"/>
        <v>15</v>
      </c>
      <c r="B22" s="77" t="s">
        <v>99</v>
      </c>
      <c r="C22" s="78" t="s">
        <v>84</v>
      </c>
      <c r="D22" s="93">
        <v>6017.99</v>
      </c>
      <c r="E22" s="94">
        <v>4</v>
      </c>
      <c r="F22" s="95" t="s">
        <v>59</v>
      </c>
      <c r="G22" s="82">
        <v>1804</v>
      </c>
      <c r="H22" s="96"/>
      <c r="I22" s="96"/>
      <c r="J22" s="97">
        <f t="shared" si="0"/>
        <v>1804</v>
      </c>
      <c r="K22" s="91"/>
      <c r="L22" s="99"/>
      <c r="M22" s="99"/>
      <c r="N22" s="99"/>
      <c r="O22" s="99"/>
      <c r="P22" s="98">
        <f>J22*$F$3</f>
        <v>11801768</v>
      </c>
      <c r="Q22" s="99"/>
      <c r="R22" s="99"/>
      <c r="S22" s="100">
        <v>1</v>
      </c>
      <c r="T22" s="100"/>
      <c r="U22" s="101"/>
      <c r="V22" s="101"/>
      <c r="X22" s="95" t="s">
        <v>59</v>
      </c>
      <c r="Y22">
        <v>6542</v>
      </c>
    </row>
    <row r="23" spans="1:25" x14ac:dyDescent="0.25">
      <c r="A23" s="76">
        <f t="shared" si="1"/>
        <v>16</v>
      </c>
      <c r="B23" s="77" t="s">
        <v>100</v>
      </c>
      <c r="C23" s="78" t="s">
        <v>84</v>
      </c>
      <c r="D23" s="93">
        <v>6017.99</v>
      </c>
      <c r="E23" s="94">
        <v>4</v>
      </c>
      <c r="F23" s="95" t="s">
        <v>60</v>
      </c>
      <c r="G23" s="82">
        <v>1804</v>
      </c>
      <c r="H23" s="96"/>
      <c r="I23" s="96"/>
      <c r="J23" s="97">
        <f t="shared" si="0"/>
        <v>1804</v>
      </c>
      <c r="K23" s="91"/>
      <c r="L23" s="99"/>
      <c r="M23" s="99"/>
      <c r="N23" s="99"/>
      <c r="O23" s="99"/>
      <c r="P23" s="99"/>
      <c r="Q23" s="99"/>
      <c r="R23" s="98">
        <f>J23*$G$3</f>
        <v>11532972</v>
      </c>
      <c r="S23" s="100">
        <v>1</v>
      </c>
      <c r="T23" s="100"/>
      <c r="U23" s="101"/>
      <c r="V23" s="101"/>
      <c r="X23" s="95" t="s">
        <v>60</v>
      </c>
      <c r="Y23" s="88">
        <v>6393</v>
      </c>
    </row>
    <row r="24" spans="1:25" ht="15.75" thickBot="1" x14ac:dyDescent="0.3">
      <c r="A24" s="76">
        <f t="shared" si="1"/>
        <v>17</v>
      </c>
      <c r="B24" s="77" t="s">
        <v>101</v>
      </c>
      <c r="C24" s="78" t="s">
        <v>84</v>
      </c>
      <c r="D24" s="93">
        <v>6017.99</v>
      </c>
      <c r="E24" s="94">
        <v>4</v>
      </c>
      <c r="F24" s="95" t="s">
        <v>57</v>
      </c>
      <c r="G24" s="82">
        <v>1804</v>
      </c>
      <c r="H24" s="96"/>
      <c r="I24" s="96"/>
      <c r="J24" s="97">
        <f t="shared" si="0"/>
        <v>1804</v>
      </c>
      <c r="K24" s="98">
        <f>J24*$D$3</f>
        <v>12359204</v>
      </c>
      <c r="L24" s="99"/>
      <c r="M24" s="99"/>
      <c r="N24" s="99"/>
      <c r="O24" s="99"/>
      <c r="P24" s="99"/>
      <c r="Q24" s="99"/>
      <c r="R24" s="99"/>
      <c r="S24" s="100">
        <v>1</v>
      </c>
      <c r="T24" s="100"/>
      <c r="U24" s="101"/>
      <c r="V24" s="101"/>
      <c r="X24" s="95" t="s">
        <v>57</v>
      </c>
      <c r="Y24" s="89">
        <v>6851</v>
      </c>
    </row>
    <row r="25" spans="1:25" s="88" customFormat="1" ht="15.75" thickBot="1" x14ac:dyDescent="0.3">
      <c r="A25" s="76">
        <f t="shared" si="1"/>
        <v>18</v>
      </c>
      <c r="B25" s="77" t="s">
        <v>102</v>
      </c>
      <c r="C25" s="78" t="s">
        <v>84</v>
      </c>
      <c r="D25" s="79">
        <v>6017.99</v>
      </c>
      <c r="E25" s="80">
        <v>4</v>
      </c>
      <c r="F25" s="81" t="s">
        <v>58</v>
      </c>
      <c r="G25" s="102">
        <v>1804</v>
      </c>
      <c r="H25" s="103">
        <v>36</v>
      </c>
      <c r="I25" s="83"/>
      <c r="J25" s="82">
        <f t="shared" si="0"/>
        <v>1840</v>
      </c>
      <c r="K25" s="91"/>
      <c r="L25" s="90">
        <f>J25*$E$3</f>
        <v>11516560</v>
      </c>
      <c r="M25" s="85"/>
      <c r="N25" s="85"/>
      <c r="O25" s="85"/>
      <c r="P25" s="85"/>
      <c r="Q25" s="85"/>
      <c r="R25" s="85"/>
      <c r="S25" s="86">
        <v>1</v>
      </c>
      <c r="T25" s="86"/>
      <c r="U25" s="87"/>
      <c r="V25" s="87"/>
      <c r="W25" s="88" t="s">
        <v>103</v>
      </c>
      <c r="X25" s="104" t="s">
        <v>58</v>
      </c>
      <c r="Y25">
        <v>6259</v>
      </c>
    </row>
    <row r="26" spans="1:25" s="88" customFormat="1" x14ac:dyDescent="0.25">
      <c r="A26" s="76">
        <f t="shared" si="1"/>
        <v>19</v>
      </c>
      <c r="B26" s="77" t="s">
        <v>104</v>
      </c>
      <c r="C26" s="78" t="s">
        <v>84</v>
      </c>
      <c r="D26" s="79">
        <v>6017.99</v>
      </c>
      <c r="E26" s="80">
        <v>4</v>
      </c>
      <c r="F26" s="81" t="s">
        <v>58</v>
      </c>
      <c r="G26" s="102">
        <v>1804</v>
      </c>
      <c r="H26" s="103">
        <v>36</v>
      </c>
      <c r="I26" s="83"/>
      <c r="J26" s="82">
        <f t="shared" si="0"/>
        <v>1840</v>
      </c>
      <c r="K26" s="91"/>
      <c r="L26" s="90">
        <f>J26*$E$3</f>
        <v>11516560</v>
      </c>
      <c r="M26" s="85"/>
      <c r="N26" s="85"/>
      <c r="O26" s="85"/>
      <c r="P26" s="85"/>
      <c r="Q26" s="85"/>
      <c r="R26" s="85"/>
      <c r="S26" s="86">
        <v>1</v>
      </c>
      <c r="T26" s="86"/>
      <c r="U26" s="87"/>
      <c r="V26" s="87"/>
      <c r="W26" s="88" t="s">
        <v>105</v>
      </c>
      <c r="X26" s="104" t="s">
        <v>58</v>
      </c>
      <c r="Y26">
        <v>6259</v>
      </c>
    </row>
    <row r="27" spans="1:25" x14ac:dyDescent="0.25">
      <c r="W27" s="105"/>
    </row>
    <row r="28" spans="1:25" x14ac:dyDescent="0.25">
      <c r="S28" s="106"/>
      <c r="T28" s="106"/>
      <c r="U28" s="106"/>
      <c r="V28" s="106"/>
    </row>
  </sheetData>
  <protectedRanges>
    <protectedRange algorithmName="SHA-512" hashValue="Xy6gQtiFahOhqQfUS0eLjxxWhAcF2FtKKpR3fEeP0LatEGksihcoIjrB8RJjIiVCBlxL/4YVsSGZFTjy0tCyPQ==" saltValue="nLqR6w4aFDwgTSEHr83t+A==" spinCount="100000" sqref="T8:T26" name="Range1" securityDescriptor="O:AOG:AOD:(A;;CC;;;AO)(A;;CC;;;S-1-5-21-106111353-397464286-3193453714-3964)"/>
    <protectedRange algorithmName="SHA-512" hashValue="3px0RpYI3cbNos5lPEY6KO5NOo1MVVulyj7WcRyBYLUyuMhi/RGcIngXL9boY4OckSbkXsukpOGq9+4yzUtmsw==" saltValue="iSGS47ual++zN+80bNl/wA==" spinCount="100000" sqref="A1:XFD1048576" name="Range2" securityDescriptor="O:AOG:AOD:(A;;CC;;;AO)(A;;CC;;;AO)"/>
  </protectedRanges>
  <mergeCells count="1">
    <mergeCell ref="A7:S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V36"/>
  <sheetViews>
    <sheetView tabSelected="1" workbookViewId="0">
      <selection sqref="A1:XFD1048576"/>
    </sheetView>
  </sheetViews>
  <sheetFormatPr defaultRowHeight="12.75" x14ac:dyDescent="0.2"/>
  <cols>
    <col min="1" max="1" width="5.5703125" style="118" customWidth="1"/>
    <col min="2" max="2" width="21.7109375" style="118" customWidth="1"/>
    <col min="3" max="3" width="8" style="119" customWidth="1"/>
    <col min="4" max="4" width="9.5703125" style="119" customWidth="1"/>
    <col min="5" max="5" width="15.28515625" style="118" customWidth="1"/>
    <col min="6" max="6" width="10.28515625" style="118" customWidth="1"/>
    <col min="7" max="7" width="11.5703125" style="118" customWidth="1"/>
    <col min="8" max="9" width="14.85546875" style="118" customWidth="1"/>
    <col min="10" max="10" width="8.85546875" style="118" customWidth="1"/>
    <col min="11" max="12" width="14.42578125" style="118" customWidth="1"/>
    <col min="13" max="14" width="18.7109375" style="118" customWidth="1"/>
    <col min="15" max="15" width="34.85546875" style="118" customWidth="1"/>
    <col min="16" max="16" width="18.5703125" style="118" customWidth="1"/>
    <col min="17" max="19" width="9.140625" style="118" customWidth="1"/>
    <col min="20" max="16384" width="9.140625" style="118"/>
  </cols>
  <sheetData>
    <row r="1" spans="1:20" s="135" customFormat="1" ht="39.950000000000003" customHeight="1" x14ac:dyDescent="0.2">
      <c r="A1" s="162" t="s">
        <v>179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1"/>
    </row>
    <row r="2" spans="1:20" s="135" customFormat="1" ht="57" customHeight="1" x14ac:dyDescent="0.2">
      <c r="A2" s="160" t="s">
        <v>178</v>
      </c>
      <c r="B2" s="160" t="s">
        <v>177</v>
      </c>
      <c r="C2" s="154" t="s">
        <v>176</v>
      </c>
      <c r="D2" s="154" t="s">
        <v>175</v>
      </c>
      <c r="E2" s="154" t="s">
        <v>174</v>
      </c>
      <c r="F2" s="159" t="s">
        <v>173</v>
      </c>
      <c r="G2" s="158"/>
      <c r="H2" s="157" t="s">
        <v>172</v>
      </c>
      <c r="I2" s="157" t="s">
        <v>171</v>
      </c>
      <c r="J2" s="157" t="s">
        <v>170</v>
      </c>
      <c r="K2" s="157" t="s">
        <v>169</v>
      </c>
      <c r="L2" s="157" t="s">
        <v>168</v>
      </c>
      <c r="M2" s="157" t="s">
        <v>167</v>
      </c>
      <c r="N2" s="157" t="s">
        <v>166</v>
      </c>
      <c r="O2" s="153" t="s">
        <v>165</v>
      </c>
    </row>
    <row r="3" spans="1:20" s="135" customFormat="1" ht="20.25" customHeight="1" x14ac:dyDescent="0.2">
      <c r="A3" s="156"/>
      <c r="B3" s="156"/>
      <c r="C3" s="155"/>
      <c r="D3" s="155"/>
      <c r="E3" s="155"/>
      <c r="F3" s="154" t="s">
        <v>164</v>
      </c>
      <c r="G3" s="154" t="s">
        <v>163</v>
      </c>
      <c r="H3" s="153" t="s">
        <v>162</v>
      </c>
      <c r="I3" s="153" t="s">
        <v>162</v>
      </c>
      <c r="J3" s="153" t="s">
        <v>162</v>
      </c>
      <c r="K3" s="153" t="s">
        <v>162</v>
      </c>
      <c r="L3" s="153" t="s">
        <v>162</v>
      </c>
      <c r="M3" s="153" t="s">
        <v>162</v>
      </c>
      <c r="N3" s="153" t="s">
        <v>162</v>
      </c>
      <c r="O3" s="153"/>
    </row>
    <row r="4" spans="1:20" s="135" customFormat="1" ht="19.5" hidden="1" customHeight="1" x14ac:dyDescent="0.2">
      <c r="A4" s="150">
        <v>1</v>
      </c>
      <c r="B4" s="137"/>
      <c r="C4" s="148" t="s">
        <v>161</v>
      </c>
      <c r="D4" s="147" t="s">
        <v>141</v>
      </c>
      <c r="E4" s="146">
        <v>4</v>
      </c>
      <c r="F4" s="145">
        <v>306.83000000000004</v>
      </c>
      <c r="G4" s="144">
        <f>F4*10.76391</f>
        <v>3302.6905053</v>
      </c>
      <c r="H4" s="144">
        <v>1606</v>
      </c>
      <c r="I4" s="144">
        <v>1651</v>
      </c>
      <c r="J4" s="144">
        <v>45</v>
      </c>
      <c r="K4" s="144">
        <f>SUM(H4,J4)</f>
        <v>1651</v>
      </c>
      <c r="L4" s="144">
        <f>SUM(I4,J4)</f>
        <v>1696</v>
      </c>
      <c r="M4" s="144">
        <f>ROUNDUP(G4*K4,0)</f>
        <v>5452743</v>
      </c>
      <c r="N4" s="144">
        <f>ROUNDUP(G4*L4,0)</f>
        <v>5601364</v>
      </c>
      <c r="O4" s="144" t="s">
        <v>159</v>
      </c>
      <c r="P4" s="136"/>
      <c r="T4" s="136"/>
    </row>
    <row r="5" spans="1:20" s="135" customFormat="1" ht="19.5" hidden="1" customHeight="1" x14ac:dyDescent="0.2">
      <c r="A5" s="150">
        <v>2</v>
      </c>
      <c r="B5" s="137"/>
      <c r="C5" s="148" t="s">
        <v>160</v>
      </c>
      <c r="D5" s="147" t="s">
        <v>139</v>
      </c>
      <c r="E5" s="146">
        <v>4</v>
      </c>
      <c r="F5" s="145">
        <v>300.37</v>
      </c>
      <c r="G5" s="144">
        <f>F5*10.76391</f>
        <v>3233.1556467</v>
      </c>
      <c r="H5" s="144">
        <v>1606</v>
      </c>
      <c r="I5" s="144">
        <v>1651</v>
      </c>
      <c r="J5" s="144"/>
      <c r="K5" s="144">
        <f>SUM(H5,J5)</f>
        <v>1606</v>
      </c>
      <c r="L5" s="144">
        <f>SUM(I5,J5)</f>
        <v>1651</v>
      </c>
      <c r="M5" s="144">
        <f>ROUNDUP(G5*K5,0)</f>
        <v>5192448</v>
      </c>
      <c r="N5" s="144">
        <f>ROUNDUP(G5*L5,0)</f>
        <v>5337940</v>
      </c>
      <c r="O5" s="144" t="s">
        <v>159</v>
      </c>
      <c r="P5" s="136"/>
      <c r="T5" s="136"/>
    </row>
    <row r="6" spans="1:20" s="135" customFormat="1" ht="19.5" customHeight="1" x14ac:dyDescent="0.2">
      <c r="A6" s="150">
        <v>3</v>
      </c>
      <c r="B6" s="137"/>
      <c r="C6" s="148" t="s">
        <v>158</v>
      </c>
      <c r="D6" s="147" t="s">
        <v>137</v>
      </c>
      <c r="E6" s="146">
        <v>4</v>
      </c>
      <c r="F6" s="145">
        <v>300.37</v>
      </c>
      <c r="G6" s="144">
        <f>F6*10.76391</f>
        <v>3233.1556467</v>
      </c>
      <c r="H6" s="144">
        <v>1606</v>
      </c>
      <c r="I6" s="144">
        <v>1651</v>
      </c>
      <c r="J6" s="144"/>
      <c r="K6" s="144">
        <f>SUM(H6,J6)</f>
        <v>1606</v>
      </c>
      <c r="L6" s="144">
        <f>SUM(I6,J6)</f>
        <v>1651</v>
      </c>
      <c r="M6" s="144">
        <f>ROUNDUP(G6*K6,0)</f>
        <v>5192448</v>
      </c>
      <c r="N6" s="144">
        <f>ROUNDUP(G6*L6,0)</f>
        <v>5337940</v>
      </c>
      <c r="O6" s="144"/>
      <c r="P6" s="136"/>
      <c r="T6" s="136"/>
    </row>
    <row r="7" spans="1:20" s="135" customFormat="1" ht="19.5" customHeight="1" x14ac:dyDescent="0.2">
      <c r="A7" s="150">
        <v>4</v>
      </c>
      <c r="B7" s="137"/>
      <c r="C7" s="148" t="s">
        <v>157</v>
      </c>
      <c r="D7" s="147" t="s">
        <v>135</v>
      </c>
      <c r="E7" s="146">
        <v>4</v>
      </c>
      <c r="F7" s="145">
        <v>306.83000000000004</v>
      </c>
      <c r="G7" s="144">
        <f>F7*10.76391</f>
        <v>3302.6905053</v>
      </c>
      <c r="H7" s="144">
        <v>1606</v>
      </c>
      <c r="I7" s="144">
        <v>1651</v>
      </c>
      <c r="J7" s="144">
        <v>45</v>
      </c>
      <c r="K7" s="144">
        <f>SUM(H7,J7)</f>
        <v>1651</v>
      </c>
      <c r="L7" s="144">
        <f>SUM(I7,J7)</f>
        <v>1696</v>
      </c>
      <c r="M7" s="144">
        <f>ROUNDUP(G7*K7,0)</f>
        <v>5452743</v>
      </c>
      <c r="N7" s="144">
        <f>ROUNDUP(G7*L7,0)</f>
        <v>5601364</v>
      </c>
      <c r="O7" s="144"/>
      <c r="P7" s="136"/>
      <c r="T7" s="136"/>
    </row>
    <row r="8" spans="1:20" s="135" customFormat="1" ht="19.5" customHeight="1" x14ac:dyDescent="0.2">
      <c r="A8" s="150">
        <v>6</v>
      </c>
      <c r="B8" s="137"/>
      <c r="C8" s="148" t="s">
        <v>156</v>
      </c>
      <c r="D8" s="147" t="s">
        <v>137</v>
      </c>
      <c r="E8" s="146">
        <v>4</v>
      </c>
      <c r="F8" s="145">
        <v>300.37</v>
      </c>
      <c r="G8" s="144">
        <f>F8*10.76391</f>
        <v>3233.1556467</v>
      </c>
      <c r="H8" s="144">
        <v>1606</v>
      </c>
      <c r="I8" s="144">
        <v>1651</v>
      </c>
      <c r="J8" s="144"/>
      <c r="K8" s="144">
        <f>SUM(H8,J8)</f>
        <v>1606</v>
      </c>
      <c r="L8" s="144">
        <f>SUM(I8,J8)</f>
        <v>1651</v>
      </c>
      <c r="M8" s="144">
        <f>ROUNDUP(G8*K8,0)</f>
        <v>5192448</v>
      </c>
      <c r="N8" s="144">
        <f>ROUNDUP(G8*L8,0)</f>
        <v>5337940</v>
      </c>
      <c r="O8" s="144"/>
      <c r="P8" s="136"/>
      <c r="T8" s="136"/>
    </row>
    <row r="9" spans="1:20" s="135" customFormat="1" ht="19.5" customHeight="1" x14ac:dyDescent="0.2">
      <c r="A9" s="150">
        <v>7</v>
      </c>
      <c r="B9" s="137"/>
      <c r="C9" s="148" t="s">
        <v>155</v>
      </c>
      <c r="D9" s="147" t="s">
        <v>139</v>
      </c>
      <c r="E9" s="146">
        <v>4</v>
      </c>
      <c r="F9" s="145">
        <v>300.37</v>
      </c>
      <c r="G9" s="144">
        <f>F9*10.76391</f>
        <v>3233.1556467</v>
      </c>
      <c r="H9" s="144">
        <v>1606</v>
      </c>
      <c r="I9" s="144">
        <v>1651</v>
      </c>
      <c r="J9" s="144"/>
      <c r="K9" s="144">
        <f>SUM(H9,J9)</f>
        <v>1606</v>
      </c>
      <c r="L9" s="144">
        <f>SUM(I9,J9)</f>
        <v>1651</v>
      </c>
      <c r="M9" s="144">
        <f>ROUNDUP(G9*K9,0)</f>
        <v>5192448</v>
      </c>
      <c r="N9" s="144">
        <f>ROUNDUP(G9*L9,0)</f>
        <v>5337940</v>
      </c>
      <c r="O9" s="144"/>
      <c r="P9" s="136"/>
      <c r="T9" s="136"/>
    </row>
    <row r="10" spans="1:20" s="135" customFormat="1" ht="20.100000000000001" customHeight="1" x14ac:dyDescent="0.2">
      <c r="A10" s="150">
        <v>8</v>
      </c>
      <c r="B10" s="137"/>
      <c r="C10" s="148" t="s">
        <v>154</v>
      </c>
      <c r="D10" s="147" t="s">
        <v>137</v>
      </c>
      <c r="E10" s="146">
        <v>4</v>
      </c>
      <c r="F10" s="145">
        <v>300.37</v>
      </c>
      <c r="G10" s="144">
        <f>F10*10.76391</f>
        <v>3233.1556467</v>
      </c>
      <c r="H10" s="144">
        <v>1606</v>
      </c>
      <c r="I10" s="144">
        <v>1651</v>
      </c>
      <c r="J10" s="144"/>
      <c r="K10" s="144">
        <f>SUM(H10,J10)</f>
        <v>1606</v>
      </c>
      <c r="L10" s="144">
        <f>SUM(I10,J10)</f>
        <v>1651</v>
      </c>
      <c r="M10" s="144">
        <f>ROUNDUP(G10*K10,0)</f>
        <v>5192448</v>
      </c>
      <c r="N10" s="144">
        <f>ROUNDUP(G10*L10,0)</f>
        <v>5337940</v>
      </c>
      <c r="O10" s="144"/>
      <c r="P10" s="136"/>
      <c r="T10" s="136"/>
    </row>
    <row r="11" spans="1:20" s="135" customFormat="1" ht="20.100000000000001" customHeight="1" x14ac:dyDescent="0.2">
      <c r="A11" s="150">
        <v>10</v>
      </c>
      <c r="B11" s="152" t="s">
        <v>153</v>
      </c>
      <c r="C11" s="148" t="s">
        <v>152</v>
      </c>
      <c r="D11" s="147" t="s">
        <v>141</v>
      </c>
      <c r="E11" s="146">
        <v>4</v>
      </c>
      <c r="F11" s="145">
        <v>306.83000000000004</v>
      </c>
      <c r="G11" s="144">
        <f>F11*10.76391</f>
        <v>3302.6905053</v>
      </c>
      <c r="H11" s="144">
        <v>1606</v>
      </c>
      <c r="I11" s="144">
        <v>1651</v>
      </c>
      <c r="J11" s="144">
        <v>45</v>
      </c>
      <c r="K11" s="144">
        <f>SUM(H11,J11)</f>
        <v>1651</v>
      </c>
      <c r="L11" s="144">
        <f>SUM(I11,J11)</f>
        <v>1696</v>
      </c>
      <c r="M11" s="144">
        <f>ROUNDUP(G11*K11,0)</f>
        <v>5452743</v>
      </c>
      <c r="N11" s="144">
        <f>ROUNDUP(G11*L11,0)</f>
        <v>5601364</v>
      </c>
      <c r="O11" s="144"/>
      <c r="P11" s="136"/>
      <c r="T11" s="136"/>
    </row>
    <row r="12" spans="1:20" s="135" customFormat="1" ht="20.100000000000001" customHeight="1" x14ac:dyDescent="0.2">
      <c r="A12" s="150">
        <v>11</v>
      </c>
      <c r="B12" s="151"/>
      <c r="C12" s="148" t="s">
        <v>151</v>
      </c>
      <c r="D12" s="147" t="s">
        <v>139</v>
      </c>
      <c r="E12" s="146">
        <v>4</v>
      </c>
      <c r="F12" s="145">
        <v>300.37</v>
      </c>
      <c r="G12" s="144">
        <f>F12*10.76391</f>
        <v>3233.1556467</v>
      </c>
      <c r="H12" s="144">
        <v>1606</v>
      </c>
      <c r="I12" s="144">
        <v>1651</v>
      </c>
      <c r="J12" s="144"/>
      <c r="K12" s="144">
        <f>SUM(H12,J12)</f>
        <v>1606</v>
      </c>
      <c r="L12" s="144">
        <f>SUM(I12,J12)</f>
        <v>1651</v>
      </c>
      <c r="M12" s="144">
        <f>ROUNDUP(G12*K12,0)</f>
        <v>5192448</v>
      </c>
      <c r="N12" s="144">
        <f>ROUNDUP(G12*L12,0)</f>
        <v>5337940</v>
      </c>
      <c r="O12" s="144"/>
      <c r="P12" s="136"/>
      <c r="T12" s="136"/>
    </row>
    <row r="13" spans="1:20" s="135" customFormat="1" ht="20.100000000000001" customHeight="1" x14ac:dyDescent="0.2">
      <c r="A13" s="150">
        <v>12</v>
      </c>
      <c r="B13" s="151"/>
      <c r="C13" s="148" t="s">
        <v>150</v>
      </c>
      <c r="D13" s="147" t="s">
        <v>137</v>
      </c>
      <c r="E13" s="146">
        <v>4</v>
      </c>
      <c r="F13" s="145">
        <v>300.37</v>
      </c>
      <c r="G13" s="144">
        <f>F13*10.76391</f>
        <v>3233.1556467</v>
      </c>
      <c r="H13" s="144">
        <v>1606</v>
      </c>
      <c r="I13" s="144">
        <v>1651</v>
      </c>
      <c r="J13" s="144"/>
      <c r="K13" s="144">
        <f>SUM(H13,J13)</f>
        <v>1606</v>
      </c>
      <c r="L13" s="144">
        <f>SUM(I13,J13)</f>
        <v>1651</v>
      </c>
      <c r="M13" s="144">
        <f>ROUNDUP(G13*K13,0)</f>
        <v>5192448</v>
      </c>
      <c r="N13" s="144">
        <f>ROUNDUP(G13*L13,0)</f>
        <v>5337940</v>
      </c>
      <c r="O13" s="144"/>
      <c r="P13" s="136"/>
      <c r="T13" s="136"/>
    </row>
    <row r="14" spans="1:20" s="135" customFormat="1" ht="20.100000000000001" customHeight="1" x14ac:dyDescent="0.2">
      <c r="A14" s="150">
        <v>13</v>
      </c>
      <c r="B14" s="151"/>
      <c r="C14" s="148" t="s">
        <v>149</v>
      </c>
      <c r="D14" s="147" t="s">
        <v>135</v>
      </c>
      <c r="E14" s="146">
        <v>4</v>
      </c>
      <c r="F14" s="145">
        <v>306.83000000000004</v>
      </c>
      <c r="G14" s="144">
        <f>F14*10.76391</f>
        <v>3302.6905053</v>
      </c>
      <c r="H14" s="144">
        <v>1606</v>
      </c>
      <c r="I14" s="144">
        <v>1651</v>
      </c>
      <c r="J14" s="144">
        <v>45</v>
      </c>
      <c r="K14" s="144">
        <f>SUM(H14,J14)</f>
        <v>1651</v>
      </c>
      <c r="L14" s="144">
        <f>SUM(I14,J14)</f>
        <v>1696</v>
      </c>
      <c r="M14" s="144">
        <f>ROUNDUP(G14*K14,0)</f>
        <v>5452743</v>
      </c>
      <c r="N14" s="144">
        <f>ROUNDUP(G14*L14,0)</f>
        <v>5601364</v>
      </c>
      <c r="O14" s="144"/>
      <c r="P14" s="136"/>
      <c r="T14" s="136"/>
    </row>
    <row r="15" spans="1:20" s="135" customFormat="1" ht="20.100000000000001" customHeight="1" x14ac:dyDescent="0.2">
      <c r="A15" s="150">
        <v>14</v>
      </c>
      <c r="B15" s="151"/>
      <c r="C15" s="148" t="s">
        <v>148</v>
      </c>
      <c r="D15" s="147" t="s">
        <v>147</v>
      </c>
      <c r="E15" s="146">
        <v>4</v>
      </c>
      <c r="F15" s="145">
        <v>306.83000000000004</v>
      </c>
      <c r="G15" s="144">
        <f>F15*10.76391</f>
        <v>3302.6905053</v>
      </c>
      <c r="H15" s="144">
        <v>1606</v>
      </c>
      <c r="I15" s="144">
        <v>1651</v>
      </c>
      <c r="J15" s="144">
        <v>45</v>
      </c>
      <c r="K15" s="144">
        <f>SUM(H15,J15)</f>
        <v>1651</v>
      </c>
      <c r="L15" s="144">
        <f>SUM(I15,J15)</f>
        <v>1696</v>
      </c>
      <c r="M15" s="144">
        <f>ROUNDUP(G15*K15,0)</f>
        <v>5452743</v>
      </c>
      <c r="N15" s="144">
        <f>ROUNDUP(G15*L15,0)</f>
        <v>5601364</v>
      </c>
      <c r="O15" s="144"/>
      <c r="P15" s="136"/>
      <c r="T15" s="136"/>
    </row>
    <row r="16" spans="1:20" s="135" customFormat="1" ht="20.100000000000001" customHeight="1" x14ac:dyDescent="0.2">
      <c r="A16" s="150">
        <v>15</v>
      </c>
      <c r="B16" s="151"/>
      <c r="C16" s="148" t="s">
        <v>146</v>
      </c>
      <c r="D16" s="147" t="s">
        <v>137</v>
      </c>
      <c r="E16" s="146">
        <v>4</v>
      </c>
      <c r="F16" s="145">
        <v>300.37</v>
      </c>
      <c r="G16" s="144">
        <f>F16*10.76391</f>
        <v>3233.1556467</v>
      </c>
      <c r="H16" s="144">
        <v>1606</v>
      </c>
      <c r="I16" s="144">
        <v>1651</v>
      </c>
      <c r="J16" s="144"/>
      <c r="K16" s="144">
        <f>SUM(H16,J16)</f>
        <v>1606</v>
      </c>
      <c r="L16" s="144">
        <f>SUM(I16,J16)</f>
        <v>1651</v>
      </c>
      <c r="M16" s="144">
        <f>ROUNDUP(G16*K16,0)</f>
        <v>5192448</v>
      </c>
      <c r="N16" s="144">
        <f>ROUNDUP(G16*L16,0)</f>
        <v>5337940</v>
      </c>
      <c r="O16" s="144"/>
      <c r="P16" s="136"/>
      <c r="T16" s="136"/>
    </row>
    <row r="17" spans="1:22" s="135" customFormat="1" ht="20.100000000000001" customHeight="1" x14ac:dyDescent="0.2">
      <c r="A17" s="150">
        <v>16</v>
      </c>
      <c r="B17" s="151"/>
      <c r="C17" s="148" t="s">
        <v>145</v>
      </c>
      <c r="D17" s="147" t="s">
        <v>139</v>
      </c>
      <c r="E17" s="146">
        <v>4</v>
      </c>
      <c r="F17" s="145">
        <v>300.37</v>
      </c>
      <c r="G17" s="144">
        <f>F17*10.76391</f>
        <v>3233.1556467</v>
      </c>
      <c r="H17" s="144">
        <v>1606</v>
      </c>
      <c r="I17" s="144">
        <v>1651</v>
      </c>
      <c r="J17" s="144"/>
      <c r="K17" s="144">
        <f>SUM(H17,J17)</f>
        <v>1606</v>
      </c>
      <c r="L17" s="144">
        <f>SUM(I17,J17)</f>
        <v>1651</v>
      </c>
      <c r="M17" s="144">
        <f>ROUNDUP(G17*K17,0)</f>
        <v>5192448</v>
      </c>
      <c r="N17" s="144">
        <f>ROUNDUP(G17*L17,0)</f>
        <v>5337940</v>
      </c>
      <c r="O17" s="144"/>
      <c r="P17" s="136"/>
      <c r="T17" s="136"/>
    </row>
    <row r="18" spans="1:22" s="135" customFormat="1" ht="19.5" customHeight="1" x14ac:dyDescent="0.2">
      <c r="A18" s="150">
        <v>17</v>
      </c>
      <c r="B18" s="151"/>
      <c r="C18" s="148" t="s">
        <v>144</v>
      </c>
      <c r="D18" s="147" t="s">
        <v>137</v>
      </c>
      <c r="E18" s="146">
        <v>4</v>
      </c>
      <c r="F18" s="145">
        <v>300.37</v>
      </c>
      <c r="G18" s="144">
        <f>F18*10.76391</f>
        <v>3233.1556467</v>
      </c>
      <c r="H18" s="144">
        <v>1606</v>
      </c>
      <c r="I18" s="144">
        <v>1651</v>
      </c>
      <c r="J18" s="144"/>
      <c r="K18" s="144">
        <f>SUM(H18,J18)</f>
        <v>1606</v>
      </c>
      <c r="L18" s="144">
        <f>SUM(I18,J18)</f>
        <v>1651</v>
      </c>
      <c r="M18" s="144">
        <f>ROUNDUP(G18*K18,0)</f>
        <v>5192448</v>
      </c>
      <c r="N18" s="144">
        <f>ROUNDUP(G18*L18,0)</f>
        <v>5337940</v>
      </c>
      <c r="O18" s="144"/>
      <c r="P18" s="136"/>
      <c r="T18" s="136"/>
    </row>
    <row r="19" spans="1:22" s="135" customFormat="1" ht="20.100000000000001" customHeight="1" x14ac:dyDescent="0.2">
      <c r="A19" s="150">
        <v>18</v>
      </c>
      <c r="B19" s="151"/>
      <c r="C19" s="148" t="s">
        <v>143</v>
      </c>
      <c r="D19" s="147" t="s">
        <v>135</v>
      </c>
      <c r="E19" s="146">
        <v>4</v>
      </c>
      <c r="F19" s="145">
        <v>306.83000000000004</v>
      </c>
      <c r="G19" s="144">
        <f>F19*10.76391</f>
        <v>3302.6905053</v>
      </c>
      <c r="H19" s="144">
        <v>1606</v>
      </c>
      <c r="I19" s="144">
        <v>1651</v>
      </c>
      <c r="J19" s="144">
        <v>45</v>
      </c>
      <c r="K19" s="144">
        <f>SUM(H19,J19)</f>
        <v>1651</v>
      </c>
      <c r="L19" s="144">
        <f>SUM(I19,J19)</f>
        <v>1696</v>
      </c>
      <c r="M19" s="144">
        <f>ROUNDUP(G19*K19,0)</f>
        <v>5452743</v>
      </c>
      <c r="N19" s="144">
        <f>ROUNDUP(G19*L19,0)</f>
        <v>5601364</v>
      </c>
      <c r="O19" s="144"/>
      <c r="P19" s="136"/>
      <c r="T19" s="136"/>
    </row>
    <row r="20" spans="1:22" s="135" customFormat="1" ht="20.100000000000001" customHeight="1" x14ac:dyDescent="0.2">
      <c r="A20" s="150">
        <v>19</v>
      </c>
      <c r="B20" s="151"/>
      <c r="C20" s="148" t="s">
        <v>142</v>
      </c>
      <c r="D20" s="147" t="s">
        <v>141</v>
      </c>
      <c r="E20" s="146">
        <v>4</v>
      </c>
      <c r="F20" s="145">
        <v>306.83000000000004</v>
      </c>
      <c r="G20" s="144">
        <f>F20*10.76391</f>
        <v>3302.6905053</v>
      </c>
      <c r="H20" s="144">
        <v>1606</v>
      </c>
      <c r="I20" s="144">
        <v>1651</v>
      </c>
      <c r="J20" s="144">
        <v>45</v>
      </c>
      <c r="K20" s="144">
        <f>SUM(H20,J20)</f>
        <v>1651</v>
      </c>
      <c r="L20" s="144">
        <f>SUM(I20,J20)</f>
        <v>1696</v>
      </c>
      <c r="M20" s="144">
        <f>ROUNDUP(G20*K20,0)</f>
        <v>5452743</v>
      </c>
      <c r="N20" s="144">
        <f>ROUNDUP(G20*L20,0)</f>
        <v>5601364</v>
      </c>
      <c r="O20" s="144"/>
      <c r="P20" s="136"/>
      <c r="T20" s="136"/>
    </row>
    <row r="21" spans="1:22" s="135" customFormat="1" ht="20.100000000000001" customHeight="1" x14ac:dyDescent="0.2">
      <c r="A21" s="150">
        <v>20</v>
      </c>
      <c r="B21" s="151"/>
      <c r="C21" s="148" t="s">
        <v>140</v>
      </c>
      <c r="D21" s="147" t="s">
        <v>139</v>
      </c>
      <c r="E21" s="146">
        <v>4</v>
      </c>
      <c r="F21" s="145">
        <v>300.37</v>
      </c>
      <c r="G21" s="144">
        <f>F21*10.76391</f>
        <v>3233.1556467</v>
      </c>
      <c r="H21" s="144">
        <v>1606</v>
      </c>
      <c r="I21" s="144">
        <v>1651</v>
      </c>
      <c r="J21" s="144"/>
      <c r="K21" s="144">
        <f>SUM(H21,J21)</f>
        <v>1606</v>
      </c>
      <c r="L21" s="144">
        <f>SUM(I21,J21)</f>
        <v>1651</v>
      </c>
      <c r="M21" s="144">
        <f>ROUNDUP(G21*K21,0)</f>
        <v>5192448</v>
      </c>
      <c r="N21" s="144">
        <f>ROUNDUP(G21*L21,0)</f>
        <v>5337940</v>
      </c>
      <c r="O21" s="144"/>
      <c r="P21" s="136"/>
      <c r="T21" s="136"/>
    </row>
    <row r="22" spans="1:22" s="135" customFormat="1" ht="20.100000000000001" customHeight="1" x14ac:dyDescent="0.2">
      <c r="A22" s="150">
        <v>21</v>
      </c>
      <c r="B22" s="151"/>
      <c r="C22" s="148" t="s">
        <v>138</v>
      </c>
      <c r="D22" s="147" t="s">
        <v>137</v>
      </c>
      <c r="E22" s="146">
        <v>4</v>
      </c>
      <c r="F22" s="145">
        <v>300.37</v>
      </c>
      <c r="G22" s="144">
        <f>F22*10.76391</f>
        <v>3233.1556467</v>
      </c>
      <c r="H22" s="144">
        <v>1606</v>
      </c>
      <c r="I22" s="144">
        <v>1651</v>
      </c>
      <c r="J22" s="144"/>
      <c r="K22" s="144">
        <f>SUM(H22,J22)</f>
        <v>1606</v>
      </c>
      <c r="L22" s="144">
        <f>SUM(I22,J22)</f>
        <v>1651</v>
      </c>
      <c r="M22" s="144">
        <f>ROUNDUP(G22*K22,0)</f>
        <v>5192448</v>
      </c>
      <c r="N22" s="144">
        <f>ROUNDUP(G22*L22,0)</f>
        <v>5337940</v>
      </c>
      <c r="O22" s="144"/>
      <c r="P22" s="136"/>
      <c r="T22" s="136"/>
    </row>
    <row r="23" spans="1:22" s="135" customFormat="1" ht="20.100000000000001" customHeight="1" x14ac:dyDescent="0.2">
      <c r="A23" s="150">
        <v>22</v>
      </c>
      <c r="B23" s="149"/>
      <c r="C23" s="148" t="s">
        <v>136</v>
      </c>
      <c r="D23" s="147" t="s">
        <v>135</v>
      </c>
      <c r="E23" s="146">
        <v>4</v>
      </c>
      <c r="F23" s="145">
        <v>306.83000000000004</v>
      </c>
      <c r="G23" s="144">
        <f>F23*10.76391</f>
        <v>3302.6905053</v>
      </c>
      <c r="H23" s="144">
        <v>1606</v>
      </c>
      <c r="I23" s="144">
        <v>1651</v>
      </c>
      <c r="J23" s="144">
        <v>45</v>
      </c>
      <c r="K23" s="144">
        <f>SUM(H23,J23)</f>
        <v>1651</v>
      </c>
      <c r="L23" s="144">
        <f>SUM(I23,J23)</f>
        <v>1696</v>
      </c>
      <c r="M23" s="144">
        <f>ROUNDUP(G23*K23,0)</f>
        <v>5452743</v>
      </c>
      <c r="N23" s="144">
        <f>ROUNDUP(G23*L23,0)</f>
        <v>5601364</v>
      </c>
      <c r="O23" s="144"/>
      <c r="P23" s="136"/>
      <c r="T23" s="136"/>
    </row>
    <row r="24" spans="1:22" s="135" customFormat="1" ht="24" customHeight="1" x14ac:dyDescent="0.2">
      <c r="A24" s="143" t="s">
        <v>51</v>
      </c>
      <c r="B24" s="142"/>
      <c r="C24" s="142"/>
      <c r="D24" s="142"/>
      <c r="E24" s="141"/>
      <c r="F24" s="140">
        <f>SUM(F4:F23)</f>
        <v>6059.079999999999</v>
      </c>
      <c r="G24" s="140">
        <f>SUM(G4:G23)</f>
        <v>65219.391802799997</v>
      </c>
      <c r="H24" s="139">
        <f>AVERAGE(H4:H23)</f>
        <v>1606</v>
      </c>
      <c r="I24" s="139">
        <f>AVERAGE(I4:I23)</f>
        <v>1651</v>
      </c>
      <c r="J24" s="139">
        <f>AVERAGE(J4:J23)</f>
        <v>45</v>
      </c>
      <c r="K24" s="139">
        <f>AVERAGE(K4:K23)</f>
        <v>1624</v>
      </c>
      <c r="L24" s="139">
        <f>AVERAGE(L4:L23)</f>
        <v>1669</v>
      </c>
      <c r="M24" s="139">
        <f>SUM(M4:M23)</f>
        <v>105931320</v>
      </c>
      <c r="N24" s="139">
        <f>SUM(N4:N23)</f>
        <v>108866192</v>
      </c>
      <c r="O24" s="138"/>
      <c r="P24" s="136"/>
      <c r="T24" s="136"/>
    </row>
    <row r="25" spans="1:22" s="135" customFormat="1" ht="24" customHeight="1" x14ac:dyDescent="0.2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4"/>
      <c r="P25" s="136"/>
      <c r="T25" s="136"/>
    </row>
    <row r="26" spans="1:22" x14ac:dyDescent="0.2">
      <c r="A26" s="133"/>
      <c r="B26" s="133"/>
      <c r="C26" s="134"/>
      <c r="D26" s="134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</row>
    <row r="27" spans="1:22" ht="15" customHeight="1" x14ac:dyDescent="0.2">
      <c r="B27" s="132" t="s">
        <v>134</v>
      </c>
      <c r="C27" s="131" t="s">
        <v>133</v>
      </c>
      <c r="D27" s="131"/>
      <c r="E27" s="131"/>
      <c r="G27" s="132"/>
      <c r="H27" s="131"/>
      <c r="I27" s="131"/>
      <c r="J27" s="131"/>
      <c r="K27" s="131"/>
      <c r="L27" s="130"/>
      <c r="M27" s="130"/>
      <c r="N27" s="129"/>
      <c r="O27" s="129"/>
      <c r="P27" s="129"/>
      <c r="Q27" s="129"/>
      <c r="R27" s="129"/>
      <c r="S27" s="129"/>
      <c r="T27" s="129"/>
      <c r="U27" s="129"/>
      <c r="V27" s="129"/>
    </row>
    <row r="28" spans="1:22" ht="15" customHeight="1" x14ac:dyDescent="0.2">
      <c r="B28" s="129"/>
      <c r="C28" s="131"/>
      <c r="D28" s="131"/>
      <c r="E28" s="131"/>
      <c r="H28" s="131"/>
      <c r="I28" s="131"/>
      <c r="J28" s="131"/>
      <c r="K28" s="131"/>
      <c r="L28" s="130"/>
      <c r="M28" s="130"/>
      <c r="N28" s="129"/>
      <c r="O28" s="129"/>
      <c r="P28" s="129"/>
      <c r="Q28" s="129"/>
      <c r="R28" s="129"/>
      <c r="S28" s="129"/>
      <c r="T28" s="129"/>
      <c r="U28" s="129"/>
      <c r="V28" s="129"/>
    </row>
    <row r="29" spans="1:22" x14ac:dyDescent="0.2">
      <c r="B29" s="128" t="s">
        <v>132</v>
      </c>
      <c r="F29" s="119"/>
      <c r="G29" s="119"/>
    </row>
    <row r="31" spans="1:22" x14ac:dyDescent="0.2">
      <c r="F31" s="127"/>
      <c r="G31" s="126"/>
      <c r="H31" s="126"/>
      <c r="I31" s="126"/>
      <c r="J31" s="126"/>
      <c r="K31" s="126"/>
      <c r="L31" s="126"/>
      <c r="M31" s="126"/>
      <c r="N31" s="126"/>
      <c r="O31" s="126"/>
    </row>
    <row r="32" spans="1:22" ht="143.25" customHeight="1" x14ac:dyDescent="0.2">
      <c r="F32" s="127"/>
      <c r="G32" s="126"/>
      <c r="H32" s="126"/>
      <c r="I32" s="126"/>
      <c r="J32" s="126"/>
      <c r="K32" s="126"/>
      <c r="L32" s="126"/>
      <c r="M32" s="126"/>
      <c r="N32" s="126"/>
      <c r="O32" s="126"/>
    </row>
    <row r="33" spans="6:15" x14ac:dyDescent="0.2">
      <c r="F33" s="127"/>
      <c r="G33" s="126"/>
      <c r="H33" s="126"/>
      <c r="I33" s="126"/>
      <c r="J33" s="126"/>
      <c r="K33" s="126"/>
      <c r="L33" s="126"/>
      <c r="M33" s="126"/>
      <c r="N33" s="126"/>
      <c r="O33" s="126"/>
    </row>
    <row r="34" spans="6:15" x14ac:dyDescent="0.2">
      <c r="F34" s="127"/>
      <c r="G34" s="126"/>
      <c r="H34" s="126"/>
      <c r="I34" s="126"/>
      <c r="J34" s="126"/>
      <c r="K34" s="126"/>
      <c r="L34" s="126"/>
      <c r="M34" s="126"/>
      <c r="N34" s="126"/>
      <c r="O34" s="126"/>
    </row>
    <row r="35" spans="6:15" ht="20.100000000000001" customHeight="1" x14ac:dyDescent="0.2">
      <c r="F35" s="125" t="s">
        <v>131</v>
      </c>
      <c r="G35" s="124" t="s">
        <v>130</v>
      </c>
      <c r="H35" s="123"/>
      <c r="I35" s="123"/>
      <c r="J35" s="123"/>
      <c r="K35" s="123"/>
      <c r="L35" s="123"/>
      <c r="M35" s="123"/>
      <c r="N35" s="123"/>
      <c r="O35" s="123"/>
    </row>
    <row r="36" spans="6:15" ht="20.100000000000001" customHeight="1" x14ac:dyDescent="0.2">
      <c r="F36" s="122" t="s">
        <v>129</v>
      </c>
      <c r="G36" s="121" t="s">
        <v>128</v>
      </c>
      <c r="H36" s="120"/>
      <c r="I36" s="120"/>
      <c r="J36" s="120"/>
      <c r="K36" s="120"/>
      <c r="L36" s="120"/>
      <c r="M36" s="120"/>
      <c r="N36" s="120"/>
      <c r="O36" s="120"/>
    </row>
  </sheetData>
  <protectedRanges>
    <protectedRange algorithmName="SHA-512" hashValue="6z+D4GNVqyP2gfgAW8wlY0mYrjUXYFy2DqxD+jt74bHuJoOOFuZyJcSJfhqGetK0viUFG8VtX/x72M0INg659w==" saltValue="RvJZo44f/kNexqj2BXTeIg==" spinCount="100000" sqref="O4:O23" name="Range1" securityDescriptor="O:WDG:WDD:(A;;CC;;;S-1-5-21-106111353-397464286-3193453714-18767)(A;;CC;;;S-1-5-21-106111353-397464286-3193453714-18904)(A;;CC;;;S-1-5-21-106111353-397464286-3193453714-18906)(A;;CC;;;S-1-5-21-106111353-397464286-3193453714-18922)(A;;CC;;;S-1-5-21-106111353-397464286-3193453714-3927)(A;;CC;;;S-1-5-21-106111353-397464286-3193453714-8799)(A;;CC;;;S-1-5-21-106111353-397464286-3193453714-18682)"/>
    <protectedRange algorithmName="SHA-512" hashValue="NgbD7ejoAnd9BAQmVRD51lUKrCr+zAGGUAc57FTNQ3XD2xV8qZlvlV2BXczPCTH86o+U+68ZMdn0pRbrify3Jw==" saltValue="f3Gyy427gqRQq+DPSezpew==" spinCount="100000" sqref="A1:XFD1048576" name="Range2" securityDescriptor="O:WDG:WDD:(A;;CC;;;S-1-5-21-106111353-397464286-3193453714-18682)(A;;CC;;;S-1-5-21-106111353-397464286-3193453714-3964)"/>
  </protectedRanges>
  <autoFilter ref="A2:V24">
    <filterColumn colId="5" showButton="0"/>
    <filterColumn colId="14">
      <filters blank="1"/>
    </filterColumn>
  </autoFilter>
  <mergeCells count="8">
    <mergeCell ref="C27:E28"/>
    <mergeCell ref="H27:K28"/>
    <mergeCell ref="A1:N1"/>
    <mergeCell ref="F2:G2"/>
    <mergeCell ref="B4:B10"/>
    <mergeCell ref="B11:B23"/>
    <mergeCell ref="A24:E24"/>
    <mergeCell ref="A25:N25"/>
  </mergeCells>
  <pageMargins left="0.70866141732283472" right="0.70866141732283472" top="0.74803149606299213" bottom="0.74803149606299213" header="0.31496062992125984" footer="0.31496062992125984"/>
  <pageSetup scale="53" orientation="landscape" horizontalDpi="1200" verticalDpi="1200" r:id="rId1"/>
  <headerFooter>
    <oddHeader>&amp;LSobha LLC&amp;R&amp;D</oddHeader>
    <oddFooter>&amp;LCRM&amp;R&amp;N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BLDG-1</vt:lpstr>
      <vt:lpstr>BLDG- 2</vt:lpstr>
      <vt:lpstr>BLDG - 3</vt:lpstr>
      <vt:lpstr>BLDG - 4</vt:lpstr>
      <vt:lpstr>6 BR VILLAS</vt:lpstr>
      <vt:lpstr>5 BR VILLAS</vt:lpstr>
      <vt:lpstr>4 BR VILLAS</vt:lpstr>
      <vt:lpstr>TOWNHOUSES</vt:lpstr>
      <vt:lpstr>'BLDG - 3'!Print_Area</vt:lpstr>
      <vt:lpstr>'BLDG - 4'!Print_Area</vt:lpstr>
      <vt:lpstr>'BLDG- 2'!Print_Area</vt:lpstr>
      <vt:lpstr>'BLDG-1'!Print_Area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Anisha Abraham</dc:creator>
  <cp:keywords/>
  <dc:description/>
  <cp:lastModifiedBy>Fakhar Iqbal</cp:lastModifiedBy>
  <cp:revision/>
  <dcterms:created xsi:type="dcterms:W3CDTF">2016-12-15T17:47:19Z</dcterms:created>
  <dcterms:modified xsi:type="dcterms:W3CDTF">2017-04-27T08:20:16Z</dcterms:modified>
  <cp:category/>
  <cp:contentStatus/>
</cp:coreProperties>
</file>